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120" windowWidth="9420" windowHeight="4950"/>
  </bookViews>
  <sheets>
    <sheet name="Sheet1" sheetId="1" r:id="rId1"/>
  </sheets>
  <definedNames>
    <definedName name="_xlnm.Print_Area" localSheetId="0">Sheet1!$A$3:$S$89</definedName>
  </definedNames>
  <calcPr calcId="145621"/>
</workbook>
</file>

<file path=xl/calcChain.xml><?xml version="1.0" encoding="utf-8"?>
<calcChain xmlns="http://schemas.openxmlformats.org/spreadsheetml/2006/main">
  <c r="G45" i="1" l="1"/>
  <c r="C73" i="1" l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72" i="1" l="1"/>
  <c r="C72" i="1" l="1"/>
  <c r="D87" i="1" l="1"/>
  <c r="B25" i="1"/>
  <c r="D75" i="1" l="1"/>
  <c r="D86" i="1"/>
  <c r="D85" i="1"/>
  <c r="D84" i="1"/>
  <c r="D83" i="1"/>
  <c r="D82" i="1"/>
  <c r="D81" i="1"/>
  <c r="D80" i="1"/>
  <c r="D79" i="1"/>
  <c r="D78" i="1"/>
  <c r="D77" i="1"/>
  <c r="D76" i="1"/>
  <c r="D73" i="1"/>
  <c r="D74" i="1"/>
  <c r="R52" i="1"/>
  <c r="S52" i="1" s="1"/>
  <c r="Q69" i="1"/>
  <c r="Q47" i="1"/>
  <c r="B69" i="1"/>
  <c r="G25" i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30" i="1"/>
  <c r="N30" i="1" s="1"/>
  <c r="I31" i="1"/>
  <c r="I32" i="1"/>
  <c r="I33" i="1"/>
  <c r="I34" i="1"/>
  <c r="I35" i="1"/>
  <c r="I36" i="1"/>
  <c r="I37" i="1"/>
  <c r="I38" i="1"/>
  <c r="I39" i="1"/>
  <c r="J39" i="1" s="1"/>
  <c r="I40" i="1"/>
  <c r="I41" i="1"/>
  <c r="I42" i="1"/>
  <c r="I43" i="1"/>
  <c r="J43" i="1" s="1"/>
  <c r="I44" i="1"/>
  <c r="I45" i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30" i="1"/>
  <c r="E30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8" i="1"/>
  <c r="S8" i="1" s="1"/>
  <c r="Q25" i="1"/>
  <c r="P25" i="1"/>
  <c r="L25" i="1"/>
  <c r="K25" i="1"/>
  <c r="H25" i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P69" i="1"/>
  <c r="L69" i="1"/>
  <c r="K69" i="1"/>
  <c r="H69" i="1"/>
  <c r="G69" i="1"/>
  <c r="C69" i="1"/>
  <c r="P47" i="1"/>
  <c r="L47" i="1"/>
  <c r="K47" i="1"/>
  <c r="H47" i="1"/>
  <c r="G47" i="1"/>
  <c r="C47" i="1"/>
  <c r="B47" i="1"/>
  <c r="D17" i="1"/>
  <c r="E17" i="1" s="1"/>
  <c r="C25" i="1"/>
  <c r="E12" i="1"/>
  <c r="D23" i="1"/>
  <c r="E23" i="1" s="1"/>
  <c r="D21" i="1"/>
  <c r="E21" i="1" s="1"/>
  <c r="D20" i="1"/>
  <c r="E20" i="1" s="1"/>
  <c r="D19" i="1"/>
  <c r="E19" i="1" s="1"/>
  <c r="D18" i="1"/>
  <c r="E18" i="1" s="1"/>
  <c r="D11" i="1"/>
  <c r="E11" i="1" s="1"/>
  <c r="D8" i="1"/>
  <c r="E8" i="1" s="1"/>
  <c r="D15" i="1"/>
  <c r="E15" i="1" s="1"/>
  <c r="M52" i="1"/>
  <c r="I30" i="1"/>
  <c r="D16" i="1"/>
  <c r="E16" i="1" s="1"/>
  <c r="I52" i="1"/>
  <c r="J52" i="1" s="1"/>
  <c r="D52" i="1"/>
  <c r="E52" i="1" s="1"/>
  <c r="R30" i="1"/>
  <c r="S30" i="1" s="1"/>
  <c r="D14" i="1"/>
  <c r="E14" i="1" s="1"/>
  <c r="D13" i="1"/>
  <c r="E13" i="1" s="1"/>
  <c r="D10" i="1"/>
  <c r="E10" i="1" s="1"/>
  <c r="D9" i="1"/>
  <c r="E9" i="1" s="1"/>
  <c r="I8" i="1"/>
  <c r="J8" i="1" s="1"/>
  <c r="M8" i="1"/>
  <c r="N8" i="1" s="1"/>
  <c r="D22" i="1"/>
  <c r="E22" i="1" s="1"/>
  <c r="B89" i="1" l="1"/>
  <c r="R69" i="1"/>
  <c r="S69" i="1" s="1"/>
  <c r="C89" i="1"/>
  <c r="M69" i="1"/>
  <c r="N69" i="1" s="1"/>
  <c r="D69" i="1"/>
  <c r="E69" i="1" s="1"/>
  <c r="R47" i="1"/>
  <c r="S47" i="1" s="1"/>
  <c r="D47" i="1"/>
  <c r="E47" i="1" s="1"/>
  <c r="R25" i="1"/>
  <c r="S25" i="1" s="1"/>
  <c r="M25" i="1"/>
  <c r="N25" i="1" s="1"/>
  <c r="I25" i="1"/>
  <c r="J25" i="1" s="1"/>
  <c r="N60" i="1"/>
  <c r="E80" i="1"/>
  <c r="N64" i="1"/>
  <c r="E84" i="1"/>
  <c r="N56" i="1"/>
  <c r="E76" i="1"/>
  <c r="N67" i="1"/>
  <c r="E87" i="1"/>
  <c r="N63" i="1"/>
  <c r="E83" i="1"/>
  <c r="N59" i="1"/>
  <c r="E79" i="1"/>
  <c r="N55" i="1"/>
  <c r="E75" i="1"/>
  <c r="N66" i="1"/>
  <c r="E86" i="1"/>
  <c r="N58" i="1"/>
  <c r="E78" i="1"/>
  <c r="N54" i="1"/>
  <c r="E74" i="1"/>
  <c r="N62" i="1"/>
  <c r="E82" i="1"/>
  <c r="N52" i="1"/>
  <c r="D72" i="1"/>
  <c r="E72" i="1" s="1"/>
  <c r="N65" i="1"/>
  <c r="E85" i="1"/>
  <c r="N61" i="1"/>
  <c r="E81" i="1"/>
  <c r="N57" i="1"/>
  <c r="E77" i="1"/>
  <c r="N53" i="1"/>
  <c r="E73" i="1"/>
  <c r="J30" i="1"/>
  <c r="J44" i="1"/>
  <c r="J40" i="1"/>
  <c r="J36" i="1"/>
  <c r="J34" i="1"/>
  <c r="J32" i="1"/>
  <c r="J45" i="1"/>
  <c r="J41" i="1"/>
  <c r="J37" i="1"/>
  <c r="J42" i="1"/>
  <c r="J38" i="1"/>
  <c r="J35" i="1"/>
  <c r="J33" i="1"/>
  <c r="J31" i="1"/>
  <c r="I69" i="1"/>
  <c r="J69" i="1" s="1"/>
  <c r="M47" i="1"/>
  <c r="N47" i="1" s="1"/>
  <c r="I47" i="1"/>
  <c r="J47" i="1" s="1"/>
  <c r="D25" i="1"/>
  <c r="E25" i="1" s="1"/>
  <c r="D89" i="1" l="1"/>
  <c r="E89" i="1" s="1"/>
</calcChain>
</file>

<file path=xl/sharedStrings.xml><?xml version="1.0" encoding="utf-8"?>
<sst xmlns="http://schemas.openxmlformats.org/spreadsheetml/2006/main" count="98" uniqueCount="38">
  <si>
    <t>ΟΙΚΟΝ.ΔΡΑΣΤ.</t>
  </si>
  <si>
    <t>ΜΕΤΑΒΟΛΗ</t>
  </si>
  <si>
    <t>ΑΡ.</t>
  </si>
  <si>
    <t>%</t>
  </si>
  <si>
    <t xml:space="preserve">       Μ Α Ρ Τ Ι Ο Σ</t>
  </si>
  <si>
    <t xml:space="preserve">  Α Π Ρ Ι Λ Ι Ο Σ</t>
  </si>
  <si>
    <t>ΝΕΟΕΙΣΡΧΟΜΕΝΟΙ</t>
  </si>
  <si>
    <t>ΜΕΤΑΠΟΙΗΣΗ</t>
  </si>
  <si>
    <t>ΗΛΕΚΤΡΙΣΜΟΣ</t>
  </si>
  <si>
    <t>ΜΕΤΑΦΟΡΕΣ</t>
  </si>
  <si>
    <t>ΤΡΑΠΕΖΕΣ</t>
  </si>
  <si>
    <t>ΣΥΝΟΛΟ</t>
  </si>
  <si>
    <t xml:space="preserve">     Μ Α Ι Ο Σ </t>
  </si>
  <si>
    <t>Ι Ο Υ Ν Ι Ο Σ</t>
  </si>
  <si>
    <t>Ι Ο Υ Λ Ι Ο Σ</t>
  </si>
  <si>
    <t xml:space="preserve">      Α Υ Γ Ο Υ Σ Τ Ο Σ</t>
  </si>
  <si>
    <t xml:space="preserve">        Σ Ε Π Τ Ε Μ Β Ρ Ι Ο Σ</t>
  </si>
  <si>
    <t xml:space="preserve">        Ο Κ Τ Ω Β Ρ ΙΟ Σ</t>
  </si>
  <si>
    <t xml:space="preserve">       Ν Ο Ε Μ Β Ρ Ι Ο Σ</t>
  </si>
  <si>
    <t xml:space="preserve">        Δ Ε Κ ΕΜ Β Ρ Ι Ο Σ</t>
  </si>
  <si>
    <t>ΕΜΠΟΡΙΟ</t>
  </si>
  <si>
    <t>ΞΕΝΟΔΟΧΕΙΑ</t>
  </si>
  <si>
    <t>ΚΑΤΑΣΚΕΥΕΣ</t>
  </si>
  <si>
    <t xml:space="preserve">  </t>
  </si>
  <si>
    <t>ΦΕΒΡΟΥΑΡΙΟΣ</t>
  </si>
  <si>
    <t>ΙΑΝΟΥΑΡΙΟΣ</t>
  </si>
  <si>
    <t>ΓΕΩΡΓΙΑ/ ΔΑΣ/ ΑΛΙΕΙΑ</t>
  </si>
  <si>
    <t>ΟΡΥΧΙΑ/ ΜΕΤΑΛΛΕΙΑ</t>
  </si>
  <si>
    <t>ΝΕΡΟ/ ΑΠΟΒΛΗΤΑ</t>
  </si>
  <si>
    <t>ΔΙΑΧΕΙΡ ΑΚΙΝ ΠΕΡ</t>
  </si>
  <si>
    <t>ΔΗΜΟΣΙΑ ΔΙΟΙΚ</t>
  </si>
  <si>
    <t>ΆΛΛΕΣ ΥΠΗΡΕΣΙΕΣ</t>
  </si>
  <si>
    <t>ΕΚΠΑΙΔΕΥΣΗ</t>
  </si>
  <si>
    <t>ΕΝΗΜΕΡΩΣΗ/ ΕΠΙΚ</t>
  </si>
  <si>
    <t xml:space="preserve">     ΜΕΣΟΣ ΟΡΟΣ 12 ΜΗΝΩΝ</t>
  </si>
  <si>
    <t>Πίνακας 2 Α</t>
  </si>
  <si>
    <t>Table 4 / graphs data sheet</t>
  </si>
  <si>
    <t>ΣΥΓΚΡΙΤΙΚΟΣ ΠΙΝΑΚΑΣ ΓΡΑΜΜΕΝΩΝ ΑΝΕΡΓΩΝ ΚΑΤΑ ΜΗΝΑ ΚΑΙ ΟΙΚΟΝΟΜΙΚΗ ΔΡΑΣΤΗΡΙΟΤΗΤΑ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</si>
</sst>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#,##0\ \ \ \ \ \ "/>
  </numFmts>
  <fonts count="8" x14ac:knownFonts="1">
    <font>
      <sz val="10"/>
      <name val="Arial"/>
      <charset val="161"/>
    </font>
    <font>
      <sz val="10"/>
      <name val="Arial"/>
      <family val="2"/>
      <charset val="161"/>
    </font>
    <font>
      <b/>
      <sz val="8"/>
      <name val="Arial Greek"/>
      <family val="2"/>
      <charset val="161"/>
    </font>
    <font>
      <b/>
      <u/>
      <sz val="8"/>
      <name val="Arial Greek"/>
      <family val="2"/>
      <charset val="161"/>
    </font>
    <font>
      <sz val="8"/>
      <name val="Arial Greek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0"/>
      <color rgb="FFFF0000"/>
      <name val="Arial Greek"/>
      <family val="2"/>
      <charset val="161"/>
    </font>
  </fonts>
  <fills count="4">
    <fill>
      <patternFill patternType="none"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2" fillId="0" borderId="1" xfId="0" quotePrefix="1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/>
    <xf numFmtId="0" fontId="2" fillId="0" borderId="7" xfId="0" applyFont="1" applyBorder="1"/>
    <xf numFmtId="0" fontId="2" fillId="0" borderId="0" xfId="0" quotePrefix="1" applyFont="1" applyBorder="1" applyAlignment="1">
      <alignment horizontal="left"/>
    </xf>
    <xf numFmtId="0" fontId="2" fillId="0" borderId="8" xfId="0" applyFont="1" applyBorder="1"/>
    <xf numFmtId="0" fontId="2" fillId="0" borderId="7" xfId="0" quotePrefix="1" applyFont="1" applyBorder="1" applyAlignment="1">
      <alignment horizontal="left"/>
    </xf>
    <xf numFmtId="3" fontId="2" fillId="0" borderId="0" xfId="0" applyNumberFormat="1" applyFont="1" applyBorder="1"/>
    <xf numFmtId="9" fontId="2" fillId="0" borderId="0" xfId="0" applyNumberFormat="1" applyFont="1" applyBorder="1"/>
    <xf numFmtId="9" fontId="2" fillId="0" borderId="8" xfId="0" applyNumberFormat="1" applyFont="1" applyBorder="1"/>
    <xf numFmtId="164" fontId="2" fillId="0" borderId="0" xfId="0" applyNumberFormat="1" applyFont="1" applyBorder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8" xfId="0" applyFont="1" applyBorder="1"/>
    <xf numFmtId="164" fontId="3" fillId="0" borderId="0" xfId="0" applyNumberFormat="1" applyFont="1" applyBorder="1"/>
    <xf numFmtId="0" fontId="3" fillId="0" borderId="7" xfId="0" applyFont="1" applyBorder="1"/>
    <xf numFmtId="3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9" fontId="2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Alignment="1"/>
    <xf numFmtId="10" fontId="3" fillId="0" borderId="0" xfId="0" applyNumberFormat="1" applyFont="1" applyBorder="1"/>
    <xf numFmtId="0" fontId="3" fillId="0" borderId="0" xfId="0" applyFont="1" applyAlignment="1"/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Border="1" applyAlignment="1"/>
    <xf numFmtId="0" fontId="2" fillId="0" borderId="0" xfId="0" applyFont="1" applyFill="1" applyAlignment="1">
      <alignment horizontal="left"/>
    </xf>
    <xf numFmtId="3" fontId="2" fillId="0" borderId="0" xfId="0" applyNumberFormat="1" applyFont="1" applyAlignment="1"/>
    <xf numFmtId="0" fontId="3" fillId="0" borderId="0" xfId="0" quotePrefix="1" applyFont="1" applyBorder="1" applyAlignment="1">
      <alignment horizontal="left"/>
    </xf>
    <xf numFmtId="0" fontId="2" fillId="0" borderId="9" xfId="0" applyFont="1" applyBorder="1"/>
    <xf numFmtId="3" fontId="2" fillId="0" borderId="10" xfId="0" applyNumberFormat="1" applyFont="1" applyBorder="1"/>
    <xf numFmtId="9" fontId="2" fillId="0" borderId="10" xfId="0" applyNumberFormat="1" applyFont="1" applyBorder="1"/>
    <xf numFmtId="0" fontId="2" fillId="0" borderId="10" xfId="0" applyFont="1" applyBorder="1"/>
    <xf numFmtId="165" fontId="2" fillId="0" borderId="10" xfId="0" applyNumberFormat="1" applyFont="1" applyBorder="1"/>
    <xf numFmtId="0" fontId="3" fillId="0" borderId="10" xfId="0" applyFont="1" applyBorder="1"/>
    <xf numFmtId="0" fontId="3" fillId="0" borderId="11" xfId="0" applyFont="1" applyBorder="1"/>
    <xf numFmtId="166" fontId="5" fillId="2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1" fontId="2" fillId="0" borderId="0" xfId="0" applyNumberFormat="1" applyFont="1"/>
    <xf numFmtId="1" fontId="3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/>
    <xf numFmtId="9" fontId="3" fillId="0" borderId="0" xfId="1" applyFont="1" applyFill="1" applyBorder="1"/>
    <xf numFmtId="3" fontId="2" fillId="0" borderId="0" xfId="0" applyNumberFormat="1" applyFont="1" applyFill="1" applyBorder="1"/>
    <xf numFmtId="0" fontId="3" fillId="0" borderId="10" xfId="0" applyFont="1" applyFill="1" applyBorder="1"/>
    <xf numFmtId="0" fontId="7" fillId="0" borderId="0" xfId="0" applyFont="1"/>
    <xf numFmtId="0" fontId="0" fillId="0" borderId="12" xfId="0" applyNumberFormat="1" applyBorder="1"/>
    <xf numFmtId="3" fontId="2" fillId="0" borderId="12" xfId="0" applyNumberFormat="1" applyFont="1" applyBorder="1"/>
    <xf numFmtId="0" fontId="0" fillId="0" borderId="12" xfId="0" applyBorder="1"/>
    <xf numFmtId="0" fontId="0" fillId="0" borderId="12" xfId="0" applyNumberFormat="1" applyFill="1" applyBorder="1"/>
    <xf numFmtId="0" fontId="0" fillId="3" borderId="12" xfId="0" applyNumberFormat="1" applyFill="1" applyBorder="1"/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 vertical="center"/>
    </xf>
    <xf numFmtId="9" fontId="2" fillId="0" borderId="0" xfId="0" applyNumberFormat="1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8"/>
  <sheetViews>
    <sheetView tabSelected="1" workbookViewId="0">
      <selection activeCell="X76" sqref="X76"/>
    </sheetView>
  </sheetViews>
  <sheetFormatPr defaultColWidth="18.7109375" defaultRowHeight="11.25" x14ac:dyDescent="0.2"/>
  <cols>
    <col min="1" max="1" width="16.42578125" style="20" customWidth="1"/>
    <col min="2" max="2" width="6.28515625" style="20" customWidth="1"/>
    <col min="3" max="3" width="6.5703125" style="20" customWidth="1"/>
    <col min="4" max="4" width="6.42578125" style="20" customWidth="1"/>
    <col min="5" max="5" width="5.7109375" style="20" customWidth="1"/>
    <col min="6" max="6" width="1.7109375" style="20" hidden="1" customWidth="1"/>
    <col min="7" max="7" width="6.5703125" style="20" customWidth="1"/>
    <col min="8" max="8" width="7.140625" style="20" customWidth="1"/>
    <col min="9" max="9" width="6.7109375" style="20" customWidth="1"/>
    <col min="10" max="10" width="6.5703125" style="20" customWidth="1"/>
    <col min="11" max="11" width="5.85546875" style="20" customWidth="1"/>
    <col min="12" max="12" width="6.28515625" style="20" customWidth="1"/>
    <col min="13" max="13" width="6.140625" style="20" customWidth="1"/>
    <col min="14" max="14" width="5.5703125" style="20" customWidth="1"/>
    <col min="15" max="15" width="1.7109375" style="20" hidden="1" customWidth="1"/>
    <col min="16" max="16" width="6" style="20" customWidth="1"/>
    <col min="17" max="17" width="6.140625" style="20" customWidth="1"/>
    <col min="18" max="18" width="6.42578125" style="20" customWidth="1"/>
    <col min="19" max="19" width="6.7109375" style="20" customWidth="1"/>
    <col min="20" max="20" width="5.7109375" style="20" customWidth="1"/>
    <col min="21" max="21" width="8.140625" style="20" customWidth="1"/>
    <col min="22" max="22" width="12.42578125" style="20" customWidth="1"/>
    <col min="23" max="23" width="4.7109375" style="20" customWidth="1"/>
    <col min="24" max="16384" width="18.7109375" style="20"/>
  </cols>
  <sheetData>
    <row r="1" spans="1:22" ht="12.75" x14ac:dyDescent="0.2">
      <c r="A1" s="60" t="s">
        <v>36</v>
      </c>
    </row>
    <row r="3" spans="1:22" ht="12" thickBot="1" x14ac:dyDescent="0.25">
      <c r="A3" s="42" t="s">
        <v>35</v>
      </c>
      <c r="B3" s="13" t="s">
        <v>37</v>
      </c>
      <c r="C3" s="11"/>
      <c r="D3" s="11"/>
      <c r="E3" s="11"/>
      <c r="F3" s="11"/>
      <c r="G3" s="11"/>
      <c r="H3" s="11"/>
      <c r="I3" s="11"/>
      <c r="J3" s="11"/>
      <c r="K3" s="11"/>
      <c r="M3" s="11"/>
      <c r="N3" s="11"/>
      <c r="O3" s="11"/>
      <c r="P3" s="11"/>
      <c r="Q3" s="11"/>
      <c r="R3" s="24"/>
      <c r="S3" s="24"/>
    </row>
    <row r="4" spans="1:22" s="2" customFormat="1" x14ac:dyDescent="0.2">
      <c r="A4" s="3" t="s">
        <v>0</v>
      </c>
      <c r="B4" s="5">
        <v>2020</v>
      </c>
      <c r="C4" s="5">
        <v>2021</v>
      </c>
      <c r="D4" s="4" t="s">
        <v>1</v>
      </c>
      <c r="E4" s="4"/>
      <c r="F4" s="4"/>
      <c r="G4" s="5">
        <v>2020</v>
      </c>
      <c r="H4" s="5">
        <v>2021</v>
      </c>
      <c r="I4" s="4" t="s">
        <v>1</v>
      </c>
      <c r="J4" s="4"/>
      <c r="K4" s="5">
        <v>2020</v>
      </c>
      <c r="L4" s="5">
        <v>2021</v>
      </c>
      <c r="M4" s="4" t="s">
        <v>1</v>
      </c>
      <c r="N4" s="4"/>
      <c r="O4" s="4"/>
      <c r="P4" s="5">
        <v>2020</v>
      </c>
      <c r="Q4" s="5">
        <v>2021</v>
      </c>
      <c r="R4" s="4" t="s">
        <v>1</v>
      </c>
      <c r="S4" s="6"/>
    </row>
    <row r="5" spans="1:22" s="2" customFormat="1" ht="12" thickBot="1" x14ac:dyDescent="0.25">
      <c r="A5" s="7"/>
      <c r="B5" s="9"/>
      <c r="C5" s="9"/>
      <c r="D5" s="9" t="s">
        <v>2</v>
      </c>
      <c r="E5" s="9" t="s">
        <v>3</v>
      </c>
      <c r="F5" s="8"/>
      <c r="G5" s="9"/>
      <c r="H5" s="9"/>
      <c r="I5" s="9" t="s">
        <v>2</v>
      </c>
      <c r="J5" s="9" t="s">
        <v>3</v>
      </c>
      <c r="K5" s="9"/>
      <c r="L5" s="9"/>
      <c r="M5" s="9" t="s">
        <v>2</v>
      </c>
      <c r="N5" s="9" t="s">
        <v>3</v>
      </c>
      <c r="O5" s="8"/>
      <c r="P5" s="9"/>
      <c r="Q5" s="9"/>
      <c r="R5" s="9" t="s">
        <v>2</v>
      </c>
      <c r="S5" s="10" t="s">
        <v>3</v>
      </c>
    </row>
    <row r="6" spans="1:22" s="2" customForma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V6" s="11"/>
    </row>
    <row r="7" spans="1:22" s="2" customFormat="1" x14ac:dyDescent="0.2">
      <c r="A7" s="12"/>
      <c r="B7" s="69" t="s">
        <v>25</v>
      </c>
      <c r="C7" s="69"/>
      <c r="D7" s="11"/>
      <c r="E7" s="11"/>
      <c r="F7" s="11"/>
      <c r="G7" s="38" t="s">
        <v>24</v>
      </c>
      <c r="H7" s="11"/>
      <c r="I7" s="11"/>
      <c r="J7" s="11"/>
      <c r="K7" s="13" t="s">
        <v>4</v>
      </c>
      <c r="L7" s="11"/>
      <c r="M7" s="11"/>
      <c r="N7" s="11"/>
      <c r="O7" s="11"/>
      <c r="P7" s="11" t="s">
        <v>5</v>
      </c>
      <c r="Q7" s="13"/>
      <c r="R7" s="11"/>
      <c r="S7" s="14"/>
    </row>
    <row r="8" spans="1:22" s="2" customFormat="1" ht="12.75" x14ac:dyDescent="0.2">
      <c r="A8" s="12" t="s">
        <v>26</v>
      </c>
      <c r="B8" s="61">
        <v>131</v>
      </c>
      <c r="C8" s="61">
        <v>209</v>
      </c>
      <c r="D8" s="28">
        <f>C8-B8</f>
        <v>78</v>
      </c>
      <c r="E8" s="29">
        <f t="shared" ref="E8:E23" si="0">D8/B8</f>
        <v>0.59541984732824427</v>
      </c>
      <c r="F8" s="30"/>
      <c r="G8" s="61">
        <v>132</v>
      </c>
      <c r="H8" s="61">
        <v>218</v>
      </c>
      <c r="I8" s="28">
        <f t="shared" ref="I8:I25" si="1">H8-G8</f>
        <v>86</v>
      </c>
      <c r="J8" s="29">
        <f t="shared" ref="J8:J25" si="2">I8/G8</f>
        <v>0.65151515151515149</v>
      </c>
      <c r="K8" s="61">
        <v>138</v>
      </c>
      <c r="L8" s="61">
        <v>222</v>
      </c>
      <c r="M8" s="28">
        <f t="shared" ref="M8:M25" si="3">L8-K8</f>
        <v>84</v>
      </c>
      <c r="N8" s="29">
        <f t="shared" ref="N8:N25" si="4">M8/K8</f>
        <v>0.60869565217391308</v>
      </c>
      <c r="O8" s="28"/>
      <c r="P8" s="61">
        <v>154</v>
      </c>
      <c r="Q8" s="61">
        <v>208</v>
      </c>
      <c r="R8" s="28">
        <f>Q8-P8</f>
        <v>54</v>
      </c>
      <c r="S8" s="31">
        <f>R8/P8</f>
        <v>0.35064935064935066</v>
      </c>
      <c r="U8" s="52"/>
    </row>
    <row r="9" spans="1:22" s="2" customFormat="1" ht="12.75" x14ac:dyDescent="0.2">
      <c r="A9" s="12" t="s">
        <v>27</v>
      </c>
      <c r="B9" s="61">
        <v>27</v>
      </c>
      <c r="C9" s="61">
        <v>42</v>
      </c>
      <c r="D9" s="28">
        <f>C9-B9</f>
        <v>15</v>
      </c>
      <c r="E9" s="29">
        <f t="shared" si="0"/>
        <v>0.55555555555555558</v>
      </c>
      <c r="F9" s="30"/>
      <c r="G9" s="61">
        <v>28</v>
      </c>
      <c r="H9" s="61">
        <v>44</v>
      </c>
      <c r="I9" s="28">
        <f t="shared" si="1"/>
        <v>16</v>
      </c>
      <c r="J9" s="29">
        <f t="shared" si="2"/>
        <v>0.5714285714285714</v>
      </c>
      <c r="K9" s="61">
        <v>34</v>
      </c>
      <c r="L9" s="61">
        <v>45</v>
      </c>
      <c r="M9" s="28">
        <f t="shared" si="3"/>
        <v>11</v>
      </c>
      <c r="N9" s="29">
        <f t="shared" si="4"/>
        <v>0.3235294117647059</v>
      </c>
      <c r="O9" s="28"/>
      <c r="P9" s="61">
        <v>38</v>
      </c>
      <c r="Q9" s="61">
        <v>47</v>
      </c>
      <c r="R9" s="28">
        <f t="shared" ref="R9:R25" si="5">Q9-P9</f>
        <v>9</v>
      </c>
      <c r="S9" s="31">
        <f t="shared" ref="S9:S25" si="6">R9/P9</f>
        <v>0.23684210526315788</v>
      </c>
      <c r="U9" s="52"/>
    </row>
    <row r="10" spans="1:22" s="2" customFormat="1" ht="12.75" x14ac:dyDescent="0.2">
      <c r="A10" s="15" t="s">
        <v>7</v>
      </c>
      <c r="B10" s="61">
        <v>1413</v>
      </c>
      <c r="C10" s="61">
        <v>2033</v>
      </c>
      <c r="D10" s="28">
        <f>C10-B10</f>
        <v>620</v>
      </c>
      <c r="E10" s="29">
        <f t="shared" si="0"/>
        <v>0.43878273177636234</v>
      </c>
      <c r="F10" s="30"/>
      <c r="G10" s="61">
        <v>1426</v>
      </c>
      <c r="H10" s="61">
        <v>2081</v>
      </c>
      <c r="I10" s="28">
        <f t="shared" si="1"/>
        <v>655</v>
      </c>
      <c r="J10" s="29">
        <f t="shared" si="2"/>
        <v>0.4593267882187938</v>
      </c>
      <c r="K10" s="61">
        <v>1495</v>
      </c>
      <c r="L10" s="61">
        <v>2063</v>
      </c>
      <c r="M10" s="28">
        <f t="shared" si="3"/>
        <v>568</v>
      </c>
      <c r="N10" s="29">
        <f t="shared" si="4"/>
        <v>0.37993311036789296</v>
      </c>
      <c r="O10" s="28"/>
      <c r="P10" s="61">
        <v>1630</v>
      </c>
      <c r="Q10" s="61">
        <v>2034</v>
      </c>
      <c r="R10" s="28">
        <f t="shared" si="5"/>
        <v>404</v>
      </c>
      <c r="S10" s="31">
        <f t="shared" si="6"/>
        <v>0.24785276073619633</v>
      </c>
      <c r="U10" s="52"/>
    </row>
    <row r="11" spans="1:22" s="2" customFormat="1" ht="12.75" x14ac:dyDescent="0.2">
      <c r="A11" s="15" t="s">
        <v>8</v>
      </c>
      <c r="B11" s="61">
        <v>12</v>
      </c>
      <c r="C11" s="61">
        <v>15</v>
      </c>
      <c r="D11" s="70">
        <f>(C11+C12)-B11</f>
        <v>106</v>
      </c>
      <c r="E11" s="71">
        <f t="shared" si="0"/>
        <v>8.8333333333333339</v>
      </c>
      <c r="F11" s="30"/>
      <c r="G11" s="61">
        <v>13</v>
      </c>
      <c r="H11" s="61">
        <v>16</v>
      </c>
      <c r="I11" s="28">
        <f t="shared" si="1"/>
        <v>3</v>
      </c>
      <c r="J11" s="29">
        <f t="shared" si="2"/>
        <v>0.23076923076923078</v>
      </c>
      <c r="K11" s="61">
        <v>12</v>
      </c>
      <c r="L11" s="61">
        <v>15</v>
      </c>
      <c r="M11" s="28">
        <f t="shared" si="3"/>
        <v>3</v>
      </c>
      <c r="N11" s="29">
        <f t="shared" si="4"/>
        <v>0.25</v>
      </c>
      <c r="O11" s="28"/>
      <c r="P11" s="61">
        <v>13</v>
      </c>
      <c r="Q11" s="61">
        <v>16</v>
      </c>
      <c r="R11" s="28">
        <f t="shared" si="5"/>
        <v>3</v>
      </c>
      <c r="S11" s="31">
        <f t="shared" si="6"/>
        <v>0.23076923076923078</v>
      </c>
      <c r="U11" s="52"/>
    </row>
    <row r="12" spans="1:22" s="2" customFormat="1" ht="12.75" x14ac:dyDescent="0.2">
      <c r="A12" s="33" t="s">
        <v>28</v>
      </c>
      <c r="B12" s="61">
        <v>80</v>
      </c>
      <c r="C12" s="61">
        <v>103</v>
      </c>
      <c r="D12" s="70"/>
      <c r="E12" s="71">
        <f t="shared" si="0"/>
        <v>0</v>
      </c>
      <c r="F12" s="30"/>
      <c r="G12" s="61">
        <v>76</v>
      </c>
      <c r="H12" s="61">
        <v>99</v>
      </c>
      <c r="I12" s="28">
        <f t="shared" si="1"/>
        <v>23</v>
      </c>
      <c r="J12" s="29">
        <f t="shared" si="2"/>
        <v>0.30263157894736842</v>
      </c>
      <c r="K12" s="61">
        <v>87</v>
      </c>
      <c r="L12" s="61">
        <v>96</v>
      </c>
      <c r="M12" s="28">
        <f t="shared" si="3"/>
        <v>9</v>
      </c>
      <c r="N12" s="29">
        <f t="shared" si="4"/>
        <v>0.10344827586206896</v>
      </c>
      <c r="O12" s="28"/>
      <c r="P12" s="61">
        <v>93</v>
      </c>
      <c r="Q12" s="61">
        <v>98</v>
      </c>
      <c r="R12" s="28">
        <f t="shared" si="5"/>
        <v>5</v>
      </c>
      <c r="S12" s="31">
        <f t="shared" si="6"/>
        <v>5.3763440860215055E-2</v>
      </c>
      <c r="U12" s="52"/>
    </row>
    <row r="13" spans="1:22" s="2" customFormat="1" ht="12.75" x14ac:dyDescent="0.2">
      <c r="A13" s="33" t="s">
        <v>22</v>
      </c>
      <c r="B13" s="61">
        <v>1253</v>
      </c>
      <c r="C13" s="61">
        <v>2154</v>
      </c>
      <c r="D13" s="28">
        <f t="shared" ref="D13:D23" si="7">C13-B13</f>
        <v>901</v>
      </c>
      <c r="E13" s="29">
        <f t="shared" si="0"/>
        <v>0.7190742218675179</v>
      </c>
      <c r="F13" s="30"/>
      <c r="G13" s="61">
        <v>1219</v>
      </c>
      <c r="H13" s="61">
        <v>2302</v>
      </c>
      <c r="I13" s="28">
        <f t="shared" si="1"/>
        <v>1083</v>
      </c>
      <c r="J13" s="29">
        <f t="shared" si="2"/>
        <v>0.88843314191960621</v>
      </c>
      <c r="K13" s="61">
        <v>1376</v>
      </c>
      <c r="L13" s="61">
        <v>2381</v>
      </c>
      <c r="M13" s="28">
        <f t="shared" si="3"/>
        <v>1005</v>
      </c>
      <c r="N13" s="29">
        <f t="shared" si="4"/>
        <v>0.73037790697674421</v>
      </c>
      <c r="O13" s="28"/>
      <c r="P13" s="61">
        <v>1545</v>
      </c>
      <c r="Q13" s="61">
        <v>2385</v>
      </c>
      <c r="R13" s="28">
        <f t="shared" si="5"/>
        <v>840</v>
      </c>
      <c r="S13" s="31">
        <f t="shared" si="6"/>
        <v>0.5436893203883495</v>
      </c>
      <c r="U13" s="52"/>
    </row>
    <row r="14" spans="1:22" s="2" customFormat="1" ht="12.75" x14ac:dyDescent="0.2">
      <c r="A14" s="15" t="s">
        <v>20</v>
      </c>
      <c r="B14" s="61">
        <v>4202</v>
      </c>
      <c r="C14" s="61">
        <v>6035</v>
      </c>
      <c r="D14" s="28">
        <f t="shared" si="7"/>
        <v>1833</v>
      </c>
      <c r="E14" s="29">
        <f t="shared" si="0"/>
        <v>0.43622084721561161</v>
      </c>
      <c r="F14" s="30"/>
      <c r="G14" s="61">
        <v>4212</v>
      </c>
      <c r="H14" s="61">
        <v>6129</v>
      </c>
      <c r="I14" s="28">
        <f t="shared" si="1"/>
        <v>1917</v>
      </c>
      <c r="J14" s="29">
        <f t="shared" si="2"/>
        <v>0.45512820512820512</v>
      </c>
      <c r="K14" s="61">
        <v>4400</v>
      </c>
      <c r="L14" s="61">
        <v>6159</v>
      </c>
      <c r="M14" s="28">
        <f t="shared" si="3"/>
        <v>1759</v>
      </c>
      <c r="N14" s="29">
        <f t="shared" si="4"/>
        <v>0.39977272727272728</v>
      </c>
      <c r="O14" s="28"/>
      <c r="P14" s="61">
        <v>4898</v>
      </c>
      <c r="Q14" s="61">
        <v>6066</v>
      </c>
      <c r="R14" s="28">
        <f t="shared" si="5"/>
        <v>1168</v>
      </c>
      <c r="S14" s="31">
        <f t="shared" si="6"/>
        <v>0.2384646794610045</v>
      </c>
      <c r="U14" s="52"/>
    </row>
    <row r="15" spans="1:22" s="2" customFormat="1" ht="12.75" x14ac:dyDescent="0.2">
      <c r="A15" s="15" t="s">
        <v>9</v>
      </c>
      <c r="B15" s="61">
        <v>1228</v>
      </c>
      <c r="C15" s="61">
        <v>1463</v>
      </c>
      <c r="D15" s="28">
        <f t="shared" si="7"/>
        <v>235</v>
      </c>
      <c r="E15" s="29">
        <f t="shared" si="0"/>
        <v>0.19136807817589577</v>
      </c>
      <c r="F15" s="30"/>
      <c r="G15" s="61">
        <v>1143</v>
      </c>
      <c r="H15" s="61">
        <v>1466</v>
      </c>
      <c r="I15" s="28">
        <f t="shared" si="1"/>
        <v>323</v>
      </c>
      <c r="J15" s="29">
        <f t="shared" si="2"/>
        <v>0.28258967629046366</v>
      </c>
      <c r="K15" s="61">
        <v>1172</v>
      </c>
      <c r="L15" s="61">
        <v>1461</v>
      </c>
      <c r="M15" s="28">
        <f t="shared" si="3"/>
        <v>289</v>
      </c>
      <c r="N15" s="29">
        <f t="shared" si="4"/>
        <v>0.24658703071672355</v>
      </c>
      <c r="O15" s="28"/>
      <c r="P15" s="61">
        <v>1283</v>
      </c>
      <c r="Q15" s="61">
        <v>1427</v>
      </c>
      <c r="R15" s="28">
        <f t="shared" si="5"/>
        <v>144</v>
      </c>
      <c r="S15" s="31">
        <f t="shared" si="6"/>
        <v>0.1122369446609509</v>
      </c>
      <c r="U15" s="52"/>
    </row>
    <row r="16" spans="1:22" s="2" customFormat="1" ht="12.75" x14ac:dyDescent="0.2">
      <c r="A16" s="33" t="s">
        <v>21</v>
      </c>
      <c r="B16" s="61">
        <v>9632</v>
      </c>
      <c r="C16" s="61">
        <v>7496</v>
      </c>
      <c r="D16" s="28">
        <f t="shared" si="7"/>
        <v>-2136</v>
      </c>
      <c r="E16" s="29">
        <f t="shared" si="0"/>
        <v>-0.2217607973421927</v>
      </c>
      <c r="F16" s="30"/>
      <c r="G16" s="61">
        <v>9214</v>
      </c>
      <c r="H16" s="61">
        <v>7527</v>
      </c>
      <c r="I16" s="28">
        <f t="shared" si="1"/>
        <v>-1687</v>
      </c>
      <c r="J16" s="29">
        <f t="shared" si="2"/>
        <v>-0.1830909485565444</v>
      </c>
      <c r="K16" s="61">
        <v>9028</v>
      </c>
      <c r="L16" s="61">
        <v>7493</v>
      </c>
      <c r="M16" s="28">
        <f t="shared" si="3"/>
        <v>-1535</v>
      </c>
      <c r="N16" s="29">
        <f t="shared" si="4"/>
        <v>-0.1700265839610102</v>
      </c>
      <c r="O16" s="28"/>
      <c r="P16" s="61">
        <v>9457</v>
      </c>
      <c r="Q16" s="61">
        <v>7100</v>
      </c>
      <c r="R16" s="28">
        <f t="shared" si="5"/>
        <v>-2357</v>
      </c>
      <c r="S16" s="31">
        <f t="shared" si="6"/>
        <v>-0.24923337210531882</v>
      </c>
      <c r="U16" s="52"/>
    </row>
    <row r="17" spans="1:22" s="2" customFormat="1" ht="12.75" customHeight="1" x14ac:dyDescent="0.2">
      <c r="A17" s="33" t="s">
        <v>33</v>
      </c>
      <c r="B17" s="61">
        <v>419</v>
      </c>
      <c r="C17" s="61">
        <v>743</v>
      </c>
      <c r="D17" s="28">
        <f t="shared" si="7"/>
        <v>324</v>
      </c>
      <c r="E17" s="29">
        <f t="shared" si="0"/>
        <v>0.77326968973747012</v>
      </c>
      <c r="F17" s="30"/>
      <c r="G17" s="61">
        <v>415</v>
      </c>
      <c r="H17" s="61">
        <v>740</v>
      </c>
      <c r="I17" s="28">
        <f t="shared" si="1"/>
        <v>325</v>
      </c>
      <c r="J17" s="29">
        <f t="shared" si="2"/>
        <v>0.7831325301204819</v>
      </c>
      <c r="K17" s="61">
        <v>468</v>
      </c>
      <c r="L17" s="61">
        <v>793</v>
      </c>
      <c r="M17" s="28">
        <f t="shared" si="3"/>
        <v>325</v>
      </c>
      <c r="N17" s="29">
        <f t="shared" si="4"/>
        <v>0.69444444444444442</v>
      </c>
      <c r="O17" s="28"/>
      <c r="P17" s="61">
        <v>551</v>
      </c>
      <c r="Q17" s="61">
        <v>810</v>
      </c>
      <c r="R17" s="28">
        <f t="shared" si="5"/>
        <v>259</v>
      </c>
      <c r="S17" s="31">
        <f t="shared" si="6"/>
        <v>0.47005444646098005</v>
      </c>
      <c r="U17" s="52"/>
    </row>
    <row r="18" spans="1:22" s="2" customFormat="1" ht="12.75" x14ac:dyDescent="0.2">
      <c r="A18" s="12" t="s">
        <v>10</v>
      </c>
      <c r="B18" s="61">
        <v>1296</v>
      </c>
      <c r="C18" s="61">
        <v>1643</v>
      </c>
      <c r="D18" s="28">
        <f t="shared" si="7"/>
        <v>347</v>
      </c>
      <c r="E18" s="29">
        <f t="shared" si="0"/>
        <v>0.26774691358024694</v>
      </c>
      <c r="F18" s="30"/>
      <c r="G18" s="61">
        <v>1247</v>
      </c>
      <c r="H18" s="61">
        <v>1658</v>
      </c>
      <c r="I18" s="28">
        <f t="shared" si="1"/>
        <v>411</v>
      </c>
      <c r="J18" s="29">
        <f t="shared" si="2"/>
        <v>0.32959101844426625</v>
      </c>
      <c r="K18" s="61">
        <v>1268</v>
      </c>
      <c r="L18" s="61">
        <v>1628</v>
      </c>
      <c r="M18" s="28">
        <f t="shared" si="3"/>
        <v>360</v>
      </c>
      <c r="N18" s="29">
        <f t="shared" si="4"/>
        <v>0.28391167192429023</v>
      </c>
      <c r="O18" s="28"/>
      <c r="P18" s="61">
        <v>1383</v>
      </c>
      <c r="Q18" s="61">
        <v>1620</v>
      </c>
      <c r="R18" s="28">
        <f t="shared" si="5"/>
        <v>237</v>
      </c>
      <c r="S18" s="31">
        <f t="shared" si="6"/>
        <v>0.17136659436008678</v>
      </c>
      <c r="U18" s="52"/>
    </row>
    <row r="19" spans="1:22" s="2" customFormat="1" ht="12.75" x14ac:dyDescent="0.2">
      <c r="A19" s="12" t="s">
        <v>29</v>
      </c>
      <c r="B19" s="61">
        <v>247</v>
      </c>
      <c r="C19" s="61">
        <v>296</v>
      </c>
      <c r="D19" s="28">
        <f t="shared" si="7"/>
        <v>49</v>
      </c>
      <c r="E19" s="29">
        <f t="shared" si="0"/>
        <v>0.19838056680161945</v>
      </c>
      <c r="F19" s="30"/>
      <c r="G19" s="61">
        <v>244</v>
      </c>
      <c r="H19" s="61">
        <v>307</v>
      </c>
      <c r="I19" s="28">
        <f t="shared" si="1"/>
        <v>63</v>
      </c>
      <c r="J19" s="29">
        <f t="shared" si="2"/>
        <v>0.25819672131147542</v>
      </c>
      <c r="K19" s="61">
        <v>261</v>
      </c>
      <c r="L19" s="61">
        <v>313</v>
      </c>
      <c r="M19" s="28">
        <f t="shared" si="3"/>
        <v>52</v>
      </c>
      <c r="N19" s="29">
        <f t="shared" si="4"/>
        <v>0.19923371647509577</v>
      </c>
      <c r="O19" s="28"/>
      <c r="P19" s="61">
        <v>292</v>
      </c>
      <c r="Q19" s="61">
        <v>298</v>
      </c>
      <c r="R19" s="28">
        <f t="shared" si="5"/>
        <v>6</v>
      </c>
      <c r="S19" s="31">
        <f t="shared" si="6"/>
        <v>2.0547945205479451E-2</v>
      </c>
      <c r="U19" s="52"/>
    </row>
    <row r="20" spans="1:22" s="2" customFormat="1" ht="12" customHeight="1" x14ac:dyDescent="0.2">
      <c r="A20" s="12" t="s">
        <v>30</v>
      </c>
      <c r="B20" s="61">
        <v>1085</v>
      </c>
      <c r="C20" s="61">
        <v>1504</v>
      </c>
      <c r="D20" s="28">
        <f t="shared" si="7"/>
        <v>419</v>
      </c>
      <c r="E20" s="29">
        <f t="shared" si="0"/>
        <v>0.3861751152073733</v>
      </c>
      <c r="F20" s="30"/>
      <c r="G20" s="61">
        <v>1003</v>
      </c>
      <c r="H20" s="61">
        <v>1492</v>
      </c>
      <c r="I20" s="28">
        <f t="shared" si="1"/>
        <v>489</v>
      </c>
      <c r="J20" s="29">
        <f t="shared" si="2"/>
        <v>0.48753738783649053</v>
      </c>
      <c r="K20" s="61">
        <v>1034</v>
      </c>
      <c r="L20" s="61">
        <v>1493</v>
      </c>
      <c r="M20" s="28">
        <f t="shared" si="3"/>
        <v>459</v>
      </c>
      <c r="N20" s="29">
        <f t="shared" si="4"/>
        <v>0.44390715667311414</v>
      </c>
      <c r="O20" s="28"/>
      <c r="P20" s="61">
        <v>1149</v>
      </c>
      <c r="Q20" s="61">
        <v>1430</v>
      </c>
      <c r="R20" s="28">
        <f t="shared" si="5"/>
        <v>281</v>
      </c>
      <c r="S20" s="31">
        <f t="shared" si="6"/>
        <v>0.24456048738033073</v>
      </c>
      <c r="U20" s="52"/>
    </row>
    <row r="21" spans="1:22" s="2" customFormat="1" ht="12" customHeight="1" x14ac:dyDescent="0.2">
      <c r="A21" s="12" t="s">
        <v>32</v>
      </c>
      <c r="B21" s="61">
        <v>495</v>
      </c>
      <c r="C21" s="61">
        <v>1049</v>
      </c>
      <c r="D21" s="28">
        <f t="shared" si="7"/>
        <v>554</v>
      </c>
      <c r="E21" s="29">
        <f t="shared" si="0"/>
        <v>1.1191919191919193</v>
      </c>
      <c r="F21" s="30"/>
      <c r="G21" s="61">
        <v>482</v>
      </c>
      <c r="H21" s="61">
        <v>1015</v>
      </c>
      <c r="I21" s="28">
        <f t="shared" si="1"/>
        <v>533</v>
      </c>
      <c r="J21" s="29">
        <f t="shared" si="2"/>
        <v>1.1058091286307055</v>
      </c>
      <c r="K21" s="61">
        <v>519</v>
      </c>
      <c r="L21" s="61">
        <v>988</v>
      </c>
      <c r="M21" s="28">
        <f t="shared" si="3"/>
        <v>469</v>
      </c>
      <c r="N21" s="29">
        <f t="shared" si="4"/>
        <v>0.90366088631984587</v>
      </c>
      <c r="O21" s="28"/>
      <c r="P21" s="61">
        <v>595</v>
      </c>
      <c r="Q21" s="61">
        <v>941</v>
      </c>
      <c r="R21" s="28">
        <f t="shared" si="5"/>
        <v>346</v>
      </c>
      <c r="S21" s="31">
        <f t="shared" si="6"/>
        <v>0.58151260504201685</v>
      </c>
      <c r="U21" s="52"/>
    </row>
    <row r="22" spans="1:22" s="2" customFormat="1" ht="12" customHeight="1" x14ac:dyDescent="0.2">
      <c r="A22" s="12" t="s">
        <v>31</v>
      </c>
      <c r="B22" s="61">
        <v>3400</v>
      </c>
      <c r="C22" s="61">
        <v>5205</v>
      </c>
      <c r="D22" s="28">
        <f t="shared" si="7"/>
        <v>1805</v>
      </c>
      <c r="E22" s="29">
        <f t="shared" si="0"/>
        <v>0.53088235294117647</v>
      </c>
      <c r="F22" s="30"/>
      <c r="G22" s="61">
        <v>3452</v>
      </c>
      <c r="H22" s="61">
        <v>5282</v>
      </c>
      <c r="I22" s="28">
        <f t="shared" si="1"/>
        <v>1830</v>
      </c>
      <c r="J22" s="29">
        <f t="shared" si="2"/>
        <v>0.5301274623406721</v>
      </c>
      <c r="K22" s="61">
        <v>3729</v>
      </c>
      <c r="L22" s="61">
        <v>5306</v>
      </c>
      <c r="M22" s="28">
        <f t="shared" si="3"/>
        <v>1577</v>
      </c>
      <c r="N22" s="29">
        <f t="shared" si="4"/>
        <v>0.42290158219361756</v>
      </c>
      <c r="O22" s="28"/>
      <c r="P22" s="61">
        <v>4142</v>
      </c>
      <c r="Q22" s="61">
        <v>5262</v>
      </c>
      <c r="R22" s="28">
        <f t="shared" si="5"/>
        <v>1120</v>
      </c>
      <c r="S22" s="31">
        <f t="shared" si="6"/>
        <v>0.27040077257363593</v>
      </c>
      <c r="U22" s="52"/>
    </row>
    <row r="23" spans="1:22" s="2" customFormat="1" ht="12.75" x14ac:dyDescent="0.2">
      <c r="A23" s="15" t="s">
        <v>6</v>
      </c>
      <c r="B23" s="61">
        <v>1294</v>
      </c>
      <c r="C23" s="63">
        <v>2343</v>
      </c>
      <c r="D23" s="28">
        <f t="shared" si="7"/>
        <v>1049</v>
      </c>
      <c r="E23" s="29">
        <f t="shared" si="0"/>
        <v>0.81066460587326117</v>
      </c>
      <c r="F23" s="30"/>
      <c r="G23" s="61">
        <v>1314</v>
      </c>
      <c r="H23" s="63">
        <v>2413</v>
      </c>
      <c r="I23" s="28">
        <f t="shared" si="1"/>
        <v>1099</v>
      </c>
      <c r="J23" s="29">
        <f t="shared" si="2"/>
        <v>0.83637747336377477</v>
      </c>
      <c r="K23" s="61">
        <v>1332</v>
      </c>
      <c r="L23" s="61">
        <v>2477</v>
      </c>
      <c r="M23" s="28">
        <f t="shared" si="3"/>
        <v>1145</v>
      </c>
      <c r="N23" s="29">
        <f t="shared" si="4"/>
        <v>0.85960960960960964</v>
      </c>
      <c r="O23" s="28"/>
      <c r="P23" s="63">
        <v>1368</v>
      </c>
      <c r="Q23" s="61">
        <v>2444</v>
      </c>
      <c r="R23" s="28">
        <f t="shared" si="5"/>
        <v>1076</v>
      </c>
      <c r="S23" s="31">
        <f t="shared" si="6"/>
        <v>0.78654970760233922</v>
      </c>
      <c r="U23" s="52"/>
    </row>
    <row r="24" spans="1:22" s="2" customFormat="1" x14ac:dyDescent="0.2">
      <c r="A24" s="15"/>
      <c r="B24" s="28"/>
      <c r="C24" s="28"/>
      <c r="D24" s="28"/>
      <c r="E24" s="29"/>
      <c r="F24" s="30"/>
      <c r="G24" s="28"/>
      <c r="H24" s="28"/>
      <c r="I24" s="28"/>
      <c r="J24" s="29"/>
      <c r="K24" s="28"/>
      <c r="L24" s="28"/>
      <c r="M24" s="28"/>
      <c r="N24" s="29"/>
      <c r="O24" s="28"/>
      <c r="P24" s="28"/>
      <c r="Q24" s="28"/>
      <c r="R24" s="28"/>
      <c r="S24" s="31"/>
    </row>
    <row r="25" spans="1:22" s="2" customFormat="1" x14ac:dyDescent="0.2">
      <c r="A25" s="12" t="s">
        <v>11</v>
      </c>
      <c r="B25" s="28">
        <f>SUM(B8:B23)</f>
        <v>26214</v>
      </c>
      <c r="C25" s="28">
        <f>SUM(C8:C23)</f>
        <v>32333</v>
      </c>
      <c r="D25" s="28">
        <f>C25-B25</f>
        <v>6119</v>
      </c>
      <c r="E25" s="19">
        <f>D25/B25</f>
        <v>0.23342488746471352</v>
      </c>
      <c r="F25" s="30"/>
      <c r="G25" s="28">
        <f>SUM(G8:G23)</f>
        <v>25620</v>
      </c>
      <c r="H25" s="28">
        <f>SUM(H8:H23)</f>
        <v>32789</v>
      </c>
      <c r="I25" s="28">
        <f t="shared" si="1"/>
        <v>7169</v>
      </c>
      <c r="J25" s="19">
        <f t="shared" si="2"/>
        <v>0.27982045277127243</v>
      </c>
      <c r="K25" s="28">
        <f>SUM(K8:K23)</f>
        <v>26353</v>
      </c>
      <c r="L25" s="28">
        <f>SUM(L8:L23)</f>
        <v>32933</v>
      </c>
      <c r="M25" s="28">
        <f t="shared" si="3"/>
        <v>6580</v>
      </c>
      <c r="N25" s="29">
        <f t="shared" si="4"/>
        <v>0.24968694266307442</v>
      </c>
      <c r="O25" s="30"/>
      <c r="P25" s="28">
        <f>SUM(P8:P23)</f>
        <v>28591</v>
      </c>
      <c r="Q25" s="28">
        <f>SUM(Q8:Q23)</f>
        <v>32186</v>
      </c>
      <c r="R25" s="28">
        <f t="shared" si="5"/>
        <v>3595</v>
      </c>
      <c r="S25" s="31">
        <f t="shared" si="6"/>
        <v>0.12573886887482075</v>
      </c>
    </row>
    <row r="26" spans="1:22" s="2" customFormat="1" x14ac:dyDescent="0.2">
      <c r="A26" s="12"/>
      <c r="B26" s="11"/>
      <c r="C26" s="11"/>
      <c r="D26" s="11"/>
      <c r="E26" s="11"/>
      <c r="F26" s="11"/>
      <c r="G26" s="16"/>
      <c r="H26" s="16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4"/>
    </row>
    <row r="27" spans="1:22" s="2" customFormat="1" x14ac:dyDescent="0.2">
      <c r="A27" s="12"/>
      <c r="B27" s="19"/>
      <c r="C27" s="19"/>
      <c r="D27" s="11"/>
      <c r="E27" s="11"/>
      <c r="F27" s="11"/>
      <c r="G27" s="19"/>
      <c r="H27" s="19"/>
      <c r="I27" s="11"/>
      <c r="J27" s="11"/>
      <c r="K27" s="19"/>
      <c r="L27" s="19"/>
      <c r="M27" s="11"/>
      <c r="N27" s="11"/>
      <c r="O27" s="11"/>
      <c r="P27" s="19"/>
      <c r="Q27" s="19"/>
      <c r="R27" s="11"/>
      <c r="S27" s="14"/>
    </row>
    <row r="28" spans="1:22" s="2" customFormat="1" x14ac:dyDescent="0.2">
      <c r="A28" s="1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4"/>
    </row>
    <row r="29" spans="1:22" s="2" customFormat="1" x14ac:dyDescent="0.2">
      <c r="A29" s="12"/>
      <c r="B29" s="11"/>
      <c r="C29" s="13" t="s">
        <v>12</v>
      </c>
      <c r="D29" s="11"/>
      <c r="E29" s="11"/>
      <c r="F29" s="11"/>
      <c r="G29" s="11"/>
      <c r="H29" s="11" t="s">
        <v>13</v>
      </c>
      <c r="I29" s="11"/>
      <c r="J29" s="11"/>
      <c r="K29" s="11"/>
      <c r="L29" s="11" t="s">
        <v>14</v>
      </c>
      <c r="M29" s="11"/>
      <c r="N29" s="11"/>
      <c r="O29" s="11"/>
      <c r="P29" s="11" t="s">
        <v>15</v>
      </c>
      <c r="Q29" s="11"/>
      <c r="R29" s="11"/>
      <c r="S29" s="14"/>
      <c r="U29" s="53"/>
    </row>
    <row r="30" spans="1:22" s="2" customFormat="1" ht="12.75" x14ac:dyDescent="0.2">
      <c r="A30" s="12" t="s">
        <v>26</v>
      </c>
      <c r="B30" s="61">
        <v>159</v>
      </c>
      <c r="C30" s="61">
        <v>217</v>
      </c>
      <c r="D30" s="16">
        <f>C30-B30</f>
        <v>58</v>
      </c>
      <c r="E30" s="17">
        <f t="shared" ref="E30:E47" si="8">D30/B30</f>
        <v>0.36477987421383645</v>
      </c>
      <c r="F30" s="11"/>
      <c r="G30" s="61">
        <v>198</v>
      </c>
      <c r="H30" s="61">
        <v>175</v>
      </c>
      <c r="I30" s="16">
        <f t="shared" ref="I30:I47" si="9">H30-G30</f>
        <v>-23</v>
      </c>
      <c r="J30" s="17">
        <f>I30/G30</f>
        <v>-0.11616161616161616</v>
      </c>
      <c r="K30" s="61">
        <v>199</v>
      </c>
      <c r="L30" s="61">
        <v>126</v>
      </c>
      <c r="M30" s="16">
        <f>L30-K30</f>
        <v>-73</v>
      </c>
      <c r="N30" s="17">
        <f t="shared" ref="N30:N47" si="10">M30/K30</f>
        <v>-0.36683417085427134</v>
      </c>
      <c r="O30" s="11"/>
      <c r="P30" s="64">
        <v>215</v>
      </c>
      <c r="Q30" s="61">
        <v>101</v>
      </c>
      <c r="R30" s="16">
        <f t="shared" ref="R30:R47" si="11">Q30-P30</f>
        <v>-114</v>
      </c>
      <c r="S30" s="18">
        <f t="shared" ref="S30:S47" si="12">R30/P30</f>
        <v>-0.53023255813953485</v>
      </c>
      <c r="U30" s="53"/>
    </row>
    <row r="31" spans="1:22" ht="12.75" x14ac:dyDescent="0.2">
      <c r="A31" s="12" t="s">
        <v>27</v>
      </c>
      <c r="B31" s="61">
        <v>39</v>
      </c>
      <c r="C31" s="61">
        <v>46</v>
      </c>
      <c r="D31" s="16">
        <f t="shared" ref="D31:D47" si="13">C31-B31</f>
        <v>7</v>
      </c>
      <c r="E31" s="17">
        <f t="shared" si="8"/>
        <v>0.17948717948717949</v>
      </c>
      <c r="F31" s="11"/>
      <c r="G31" s="61">
        <v>41</v>
      </c>
      <c r="H31" s="61">
        <v>42</v>
      </c>
      <c r="I31" s="16">
        <f t="shared" si="9"/>
        <v>1</v>
      </c>
      <c r="J31" s="17">
        <f t="shared" ref="J31:J47" si="14">I31/G31</f>
        <v>2.4390243902439025E-2</v>
      </c>
      <c r="K31" s="61">
        <v>37</v>
      </c>
      <c r="L31" s="61">
        <v>27</v>
      </c>
      <c r="M31" s="16">
        <f t="shared" ref="M31:M47" si="15">L31-K31</f>
        <v>-10</v>
      </c>
      <c r="N31" s="17">
        <f t="shared" si="10"/>
        <v>-0.27027027027027029</v>
      </c>
      <c r="O31" s="11"/>
      <c r="P31" s="64">
        <v>38</v>
      </c>
      <c r="Q31" s="61">
        <v>26</v>
      </c>
      <c r="R31" s="16">
        <f t="shared" si="11"/>
        <v>-12</v>
      </c>
      <c r="S31" s="18">
        <f t="shared" si="12"/>
        <v>-0.31578947368421051</v>
      </c>
      <c r="U31" s="53"/>
      <c r="V31" s="2"/>
    </row>
    <row r="32" spans="1:22" ht="12.75" x14ac:dyDescent="0.2">
      <c r="A32" s="15" t="s">
        <v>7</v>
      </c>
      <c r="B32" s="61">
        <v>1700</v>
      </c>
      <c r="C32" s="61">
        <v>2002</v>
      </c>
      <c r="D32" s="16">
        <f t="shared" si="13"/>
        <v>302</v>
      </c>
      <c r="E32" s="17">
        <f t="shared" si="8"/>
        <v>0.17764705882352941</v>
      </c>
      <c r="F32" s="11"/>
      <c r="G32" s="61">
        <v>1742</v>
      </c>
      <c r="H32" s="61">
        <v>1585</v>
      </c>
      <c r="I32" s="16">
        <f t="shared" si="9"/>
        <v>-157</v>
      </c>
      <c r="J32" s="17">
        <f t="shared" si="14"/>
        <v>-9.012629161882893E-2</v>
      </c>
      <c r="K32" s="61">
        <v>1728</v>
      </c>
      <c r="L32" s="61">
        <v>1024</v>
      </c>
      <c r="M32" s="16">
        <f t="shared" si="15"/>
        <v>-704</v>
      </c>
      <c r="N32" s="17">
        <f t="shared" si="10"/>
        <v>-0.40740740740740738</v>
      </c>
      <c r="O32" s="11"/>
      <c r="P32" s="64">
        <v>1874</v>
      </c>
      <c r="Q32" s="61">
        <v>843</v>
      </c>
      <c r="R32" s="16">
        <f t="shared" si="11"/>
        <v>-1031</v>
      </c>
      <c r="S32" s="18">
        <f t="shared" si="12"/>
        <v>-0.55016008537886874</v>
      </c>
      <c r="U32" s="53"/>
      <c r="V32" s="2"/>
    </row>
    <row r="33" spans="1:22" ht="12.75" x14ac:dyDescent="0.2">
      <c r="A33" s="15" t="s">
        <v>8</v>
      </c>
      <c r="B33" s="61">
        <v>15</v>
      </c>
      <c r="C33" s="61">
        <v>16</v>
      </c>
      <c r="D33" s="16">
        <f t="shared" si="13"/>
        <v>1</v>
      </c>
      <c r="E33" s="17">
        <f t="shared" si="8"/>
        <v>6.6666666666666666E-2</v>
      </c>
      <c r="F33" s="11"/>
      <c r="G33" s="64">
        <v>15</v>
      </c>
      <c r="H33" s="61">
        <v>12</v>
      </c>
      <c r="I33" s="16">
        <f t="shared" si="9"/>
        <v>-3</v>
      </c>
      <c r="J33" s="17">
        <f t="shared" si="14"/>
        <v>-0.2</v>
      </c>
      <c r="K33" s="61">
        <v>14</v>
      </c>
      <c r="L33" s="61">
        <v>9</v>
      </c>
      <c r="M33" s="16">
        <f t="shared" si="15"/>
        <v>-5</v>
      </c>
      <c r="N33" s="17">
        <f t="shared" si="10"/>
        <v>-0.35714285714285715</v>
      </c>
      <c r="O33" s="11"/>
      <c r="P33" s="64">
        <v>15</v>
      </c>
      <c r="Q33" s="61">
        <v>8</v>
      </c>
      <c r="R33" s="16">
        <f t="shared" si="11"/>
        <v>-7</v>
      </c>
      <c r="S33" s="18">
        <f t="shared" si="12"/>
        <v>-0.46666666666666667</v>
      </c>
      <c r="U33" s="53"/>
      <c r="V33" s="2"/>
    </row>
    <row r="34" spans="1:22" ht="12.75" x14ac:dyDescent="0.2">
      <c r="A34" s="33" t="s">
        <v>28</v>
      </c>
      <c r="B34" s="61">
        <v>100</v>
      </c>
      <c r="C34" s="61">
        <v>101</v>
      </c>
      <c r="D34" s="16">
        <f t="shared" si="13"/>
        <v>1</v>
      </c>
      <c r="E34" s="17">
        <f t="shared" si="8"/>
        <v>0.01</v>
      </c>
      <c r="F34" s="11"/>
      <c r="G34" s="64">
        <v>96</v>
      </c>
      <c r="H34" s="61">
        <v>90</v>
      </c>
      <c r="I34" s="16">
        <f t="shared" si="9"/>
        <v>-6</v>
      </c>
      <c r="J34" s="17">
        <f t="shared" si="14"/>
        <v>-6.25E-2</v>
      </c>
      <c r="K34" s="61">
        <v>97</v>
      </c>
      <c r="L34" s="61">
        <v>54</v>
      </c>
      <c r="M34" s="16">
        <f t="shared" si="15"/>
        <v>-43</v>
      </c>
      <c r="N34" s="17">
        <f t="shared" si="10"/>
        <v>-0.44329896907216493</v>
      </c>
      <c r="O34" s="11"/>
      <c r="P34" s="64">
        <v>109</v>
      </c>
      <c r="Q34" s="61">
        <v>51</v>
      </c>
      <c r="R34" s="16">
        <f t="shared" si="11"/>
        <v>-58</v>
      </c>
      <c r="S34" s="18">
        <f t="shared" si="12"/>
        <v>-0.5321100917431193</v>
      </c>
      <c r="U34" s="53"/>
      <c r="V34" s="2"/>
    </row>
    <row r="35" spans="1:22" ht="12.75" x14ac:dyDescent="0.2">
      <c r="A35" s="33" t="s">
        <v>22</v>
      </c>
      <c r="B35" s="61">
        <v>1611</v>
      </c>
      <c r="C35" s="61">
        <v>2373</v>
      </c>
      <c r="D35" s="16">
        <f t="shared" si="13"/>
        <v>762</v>
      </c>
      <c r="E35" s="17">
        <f t="shared" si="8"/>
        <v>0.47299813780260708</v>
      </c>
      <c r="F35" s="11"/>
      <c r="G35" s="64">
        <v>1573</v>
      </c>
      <c r="H35" s="61">
        <v>1911</v>
      </c>
      <c r="I35" s="16">
        <f t="shared" si="9"/>
        <v>338</v>
      </c>
      <c r="J35" s="17">
        <f t="shared" si="14"/>
        <v>0.21487603305785125</v>
      </c>
      <c r="K35" s="61">
        <v>1549</v>
      </c>
      <c r="L35" s="61">
        <v>1239</v>
      </c>
      <c r="M35" s="16">
        <f t="shared" si="15"/>
        <v>-310</v>
      </c>
      <c r="N35" s="17">
        <f t="shared" si="10"/>
        <v>-0.2001291155584248</v>
      </c>
      <c r="O35" s="11"/>
      <c r="P35" s="64">
        <v>1625</v>
      </c>
      <c r="Q35" s="61">
        <v>1087</v>
      </c>
      <c r="R35" s="16">
        <f t="shared" si="11"/>
        <v>-538</v>
      </c>
      <c r="S35" s="18">
        <f t="shared" si="12"/>
        <v>-0.3310769230769231</v>
      </c>
      <c r="U35" s="53"/>
      <c r="V35" s="2"/>
    </row>
    <row r="36" spans="1:22" ht="12.75" x14ac:dyDescent="0.2">
      <c r="A36" s="15" t="s">
        <v>20</v>
      </c>
      <c r="B36" s="61">
        <v>5162</v>
      </c>
      <c r="C36" s="61">
        <v>6002</v>
      </c>
      <c r="D36" s="16">
        <f t="shared" si="13"/>
        <v>840</v>
      </c>
      <c r="E36" s="17">
        <f t="shared" si="8"/>
        <v>0.16272762495156917</v>
      </c>
      <c r="F36" s="11"/>
      <c r="G36" s="64">
        <v>5321</v>
      </c>
      <c r="H36" s="61">
        <v>4956</v>
      </c>
      <c r="I36" s="16">
        <f t="shared" si="9"/>
        <v>-365</v>
      </c>
      <c r="J36" s="17">
        <f t="shared" si="14"/>
        <v>-6.8596128547265545E-2</v>
      </c>
      <c r="K36" s="61">
        <v>5347</v>
      </c>
      <c r="L36" s="61">
        <v>3241</v>
      </c>
      <c r="M36" s="16">
        <f t="shared" si="15"/>
        <v>-2106</v>
      </c>
      <c r="N36" s="17">
        <f t="shared" si="10"/>
        <v>-0.39386571909481954</v>
      </c>
      <c r="O36" s="11"/>
      <c r="P36" s="64">
        <v>5703</v>
      </c>
      <c r="Q36" s="61">
        <v>2726</v>
      </c>
      <c r="R36" s="16">
        <f t="shared" si="11"/>
        <v>-2977</v>
      </c>
      <c r="S36" s="18">
        <f t="shared" si="12"/>
        <v>-0.52200596177450465</v>
      </c>
      <c r="U36" s="53"/>
      <c r="V36" s="2"/>
    </row>
    <row r="37" spans="1:22" ht="12.75" x14ac:dyDescent="0.2">
      <c r="A37" s="15" t="s">
        <v>9</v>
      </c>
      <c r="B37" s="61">
        <v>1405</v>
      </c>
      <c r="C37" s="61">
        <v>1364</v>
      </c>
      <c r="D37" s="16">
        <f t="shared" si="13"/>
        <v>-41</v>
      </c>
      <c r="E37" s="17">
        <f t="shared" si="8"/>
        <v>-2.9181494661921707E-2</v>
      </c>
      <c r="F37" s="11"/>
      <c r="G37" s="64">
        <v>1420</v>
      </c>
      <c r="H37" s="61">
        <v>1092</v>
      </c>
      <c r="I37" s="16">
        <f t="shared" si="9"/>
        <v>-328</v>
      </c>
      <c r="J37" s="17">
        <f t="shared" si="14"/>
        <v>-0.23098591549295774</v>
      </c>
      <c r="K37" s="61">
        <v>1437</v>
      </c>
      <c r="L37" s="61">
        <v>681</v>
      </c>
      <c r="M37" s="16">
        <f t="shared" si="15"/>
        <v>-756</v>
      </c>
      <c r="N37" s="17">
        <f t="shared" si="10"/>
        <v>-0.52609603340292277</v>
      </c>
      <c r="O37" s="11"/>
      <c r="P37" s="64">
        <v>1466</v>
      </c>
      <c r="Q37" s="61">
        <v>530</v>
      </c>
      <c r="R37" s="16">
        <f t="shared" si="11"/>
        <v>-936</v>
      </c>
      <c r="S37" s="18">
        <f t="shared" si="12"/>
        <v>-0.63847203274215547</v>
      </c>
      <c r="U37" s="53"/>
      <c r="V37" s="2"/>
    </row>
    <row r="38" spans="1:22" ht="12.75" x14ac:dyDescent="0.2">
      <c r="A38" s="33" t="s">
        <v>21</v>
      </c>
      <c r="B38" s="61">
        <v>9293</v>
      </c>
      <c r="C38" s="61">
        <v>6467</v>
      </c>
      <c r="D38" s="16">
        <f t="shared" si="13"/>
        <v>-2826</v>
      </c>
      <c r="E38" s="17">
        <f t="shared" si="8"/>
        <v>-0.30409986010976003</v>
      </c>
      <c r="F38" s="11"/>
      <c r="G38" s="64">
        <v>8852</v>
      </c>
      <c r="H38" s="61">
        <v>4430</v>
      </c>
      <c r="I38" s="16">
        <f t="shared" si="9"/>
        <v>-4422</v>
      </c>
      <c r="J38" s="17">
        <f t="shared" si="14"/>
        <v>-0.49954812471757792</v>
      </c>
      <c r="K38" s="61">
        <v>8216</v>
      </c>
      <c r="L38" s="61">
        <v>2473</v>
      </c>
      <c r="M38" s="16">
        <f t="shared" si="15"/>
        <v>-5743</v>
      </c>
      <c r="N38" s="17">
        <f t="shared" si="10"/>
        <v>-0.69900194741966892</v>
      </c>
      <c r="O38" s="11"/>
      <c r="P38" s="65">
        <v>7894</v>
      </c>
      <c r="Q38" s="61">
        <v>1772</v>
      </c>
      <c r="R38" s="16">
        <f t="shared" si="11"/>
        <v>-6122</v>
      </c>
      <c r="S38" s="18">
        <f t="shared" si="12"/>
        <v>-0.77552571573346851</v>
      </c>
      <c r="U38" s="53"/>
      <c r="V38" s="2"/>
    </row>
    <row r="39" spans="1:22" ht="12.75" x14ac:dyDescent="0.2">
      <c r="A39" s="33" t="s">
        <v>33</v>
      </c>
      <c r="B39" s="61">
        <v>624</v>
      </c>
      <c r="C39" s="61">
        <v>824</v>
      </c>
      <c r="D39" s="16">
        <f t="shared" si="13"/>
        <v>200</v>
      </c>
      <c r="E39" s="17">
        <f t="shared" si="8"/>
        <v>0.32051282051282054</v>
      </c>
      <c r="F39" s="11"/>
      <c r="G39" s="64">
        <v>645</v>
      </c>
      <c r="H39" s="61">
        <v>713</v>
      </c>
      <c r="I39" s="16">
        <f t="shared" si="9"/>
        <v>68</v>
      </c>
      <c r="J39" s="17">
        <f t="shared" si="14"/>
        <v>0.10542635658914729</v>
      </c>
      <c r="K39" s="61">
        <v>682</v>
      </c>
      <c r="L39" s="61">
        <v>490</v>
      </c>
      <c r="M39" s="16">
        <f t="shared" si="15"/>
        <v>-192</v>
      </c>
      <c r="N39" s="17">
        <f t="shared" si="10"/>
        <v>-0.28152492668621704</v>
      </c>
      <c r="O39" s="11"/>
      <c r="P39" s="65">
        <v>719</v>
      </c>
      <c r="Q39" s="61">
        <v>439</v>
      </c>
      <c r="R39" s="16">
        <f t="shared" si="11"/>
        <v>-280</v>
      </c>
      <c r="S39" s="18">
        <f t="shared" si="12"/>
        <v>-0.38942976356050069</v>
      </c>
      <c r="U39" s="53"/>
      <c r="V39" s="2"/>
    </row>
    <row r="40" spans="1:22" ht="12.75" x14ac:dyDescent="0.2">
      <c r="A40" s="12" t="s">
        <v>10</v>
      </c>
      <c r="B40" s="61">
        <v>1418</v>
      </c>
      <c r="C40" s="61">
        <v>1598</v>
      </c>
      <c r="D40" s="16">
        <f t="shared" si="13"/>
        <v>180</v>
      </c>
      <c r="E40" s="17">
        <f t="shared" si="8"/>
        <v>0.12693935119887165</v>
      </c>
      <c r="F40" s="11"/>
      <c r="G40" s="64">
        <v>1384</v>
      </c>
      <c r="H40" s="61">
        <v>1344</v>
      </c>
      <c r="I40" s="16">
        <f t="shared" si="9"/>
        <v>-40</v>
      </c>
      <c r="J40" s="17">
        <f t="shared" si="14"/>
        <v>-2.8901734104046242E-2</v>
      </c>
      <c r="K40" s="61">
        <v>1407</v>
      </c>
      <c r="L40" s="61">
        <v>898</v>
      </c>
      <c r="M40" s="16">
        <f t="shared" si="15"/>
        <v>-509</v>
      </c>
      <c r="N40" s="17">
        <f t="shared" si="10"/>
        <v>-0.36176261549395877</v>
      </c>
      <c r="O40" s="11"/>
      <c r="P40" s="65">
        <v>1501</v>
      </c>
      <c r="Q40" s="61">
        <v>743</v>
      </c>
      <c r="R40" s="16">
        <f t="shared" si="11"/>
        <v>-758</v>
      </c>
      <c r="S40" s="18">
        <f t="shared" si="12"/>
        <v>-0.50499666888740835</v>
      </c>
      <c r="U40" s="53"/>
      <c r="V40" s="2"/>
    </row>
    <row r="41" spans="1:22" ht="12.75" x14ac:dyDescent="0.2">
      <c r="A41" s="12" t="s">
        <v>29</v>
      </c>
      <c r="B41" s="61">
        <v>306</v>
      </c>
      <c r="C41" s="61">
        <v>288</v>
      </c>
      <c r="D41" s="16">
        <f t="shared" si="13"/>
        <v>-18</v>
      </c>
      <c r="E41" s="17">
        <f t="shared" si="8"/>
        <v>-5.8823529411764705E-2</v>
      </c>
      <c r="F41" s="11"/>
      <c r="G41" s="64">
        <v>294</v>
      </c>
      <c r="H41" s="61">
        <v>239</v>
      </c>
      <c r="I41" s="16">
        <f t="shared" si="9"/>
        <v>-55</v>
      </c>
      <c r="J41" s="17">
        <f t="shared" si="14"/>
        <v>-0.1870748299319728</v>
      </c>
      <c r="K41" s="61">
        <v>290</v>
      </c>
      <c r="L41" s="61">
        <v>147</v>
      </c>
      <c r="M41" s="16">
        <f t="shared" si="15"/>
        <v>-143</v>
      </c>
      <c r="N41" s="17">
        <f t="shared" si="10"/>
        <v>-0.49310344827586206</v>
      </c>
      <c r="O41" s="11"/>
      <c r="P41" s="65">
        <v>294</v>
      </c>
      <c r="Q41" s="61">
        <v>114</v>
      </c>
      <c r="R41" s="16">
        <f t="shared" si="11"/>
        <v>-180</v>
      </c>
      <c r="S41" s="18">
        <f t="shared" si="12"/>
        <v>-0.61224489795918369</v>
      </c>
      <c r="U41" s="53"/>
      <c r="V41" s="2"/>
    </row>
    <row r="42" spans="1:22" ht="12.75" x14ac:dyDescent="0.2">
      <c r="A42" s="12" t="s">
        <v>30</v>
      </c>
      <c r="B42" s="61">
        <v>1202</v>
      </c>
      <c r="C42" s="61">
        <v>1348</v>
      </c>
      <c r="D42" s="16">
        <f t="shared" si="13"/>
        <v>146</v>
      </c>
      <c r="E42" s="17">
        <f t="shared" si="8"/>
        <v>0.12146422628951747</v>
      </c>
      <c r="F42" s="11"/>
      <c r="G42" s="64">
        <v>1854</v>
      </c>
      <c r="H42" s="61">
        <v>1915</v>
      </c>
      <c r="I42" s="16">
        <f t="shared" si="9"/>
        <v>61</v>
      </c>
      <c r="J42" s="17">
        <f t="shared" si="14"/>
        <v>3.2901833872707661E-2</v>
      </c>
      <c r="K42" s="61">
        <v>2234</v>
      </c>
      <c r="L42" s="61">
        <v>1896</v>
      </c>
      <c r="M42" s="16">
        <f t="shared" si="15"/>
        <v>-338</v>
      </c>
      <c r="N42" s="17">
        <f t="shared" si="10"/>
        <v>-0.15129811996418979</v>
      </c>
      <c r="O42" s="11"/>
      <c r="P42" s="65">
        <v>2289</v>
      </c>
      <c r="Q42" s="61">
        <v>1811</v>
      </c>
      <c r="R42" s="16">
        <f t="shared" si="11"/>
        <v>-478</v>
      </c>
      <c r="S42" s="18">
        <f t="shared" si="12"/>
        <v>-0.20882481432940148</v>
      </c>
      <c r="U42" s="53"/>
      <c r="V42" s="2"/>
    </row>
    <row r="43" spans="1:22" ht="12.75" x14ac:dyDescent="0.2">
      <c r="A43" s="12" t="s">
        <v>32</v>
      </c>
      <c r="B43" s="61">
        <v>713</v>
      </c>
      <c r="C43" s="61">
        <v>1003</v>
      </c>
      <c r="D43" s="16">
        <f t="shared" si="13"/>
        <v>290</v>
      </c>
      <c r="E43" s="17">
        <f t="shared" si="8"/>
        <v>0.4067321178120617</v>
      </c>
      <c r="F43" s="11"/>
      <c r="G43" s="64">
        <v>1582</v>
      </c>
      <c r="H43" s="61">
        <v>1758</v>
      </c>
      <c r="I43" s="16">
        <f t="shared" si="9"/>
        <v>176</v>
      </c>
      <c r="J43" s="17">
        <f t="shared" si="14"/>
        <v>0.11125158027812895</v>
      </c>
      <c r="K43" s="61">
        <v>2732</v>
      </c>
      <c r="L43" s="61">
        <v>2390</v>
      </c>
      <c r="M43" s="16">
        <f t="shared" si="15"/>
        <v>-342</v>
      </c>
      <c r="N43" s="17">
        <f t="shared" si="10"/>
        <v>-0.12518301610541727</v>
      </c>
      <c r="O43" s="11"/>
      <c r="P43" s="65">
        <v>2974</v>
      </c>
      <c r="Q43" s="61">
        <v>2311</v>
      </c>
      <c r="R43" s="16">
        <f t="shared" si="11"/>
        <v>-663</v>
      </c>
      <c r="S43" s="18">
        <f t="shared" si="12"/>
        <v>-0.22293207800941492</v>
      </c>
      <c r="U43" s="53"/>
      <c r="V43" s="2"/>
    </row>
    <row r="44" spans="1:22" ht="12.75" x14ac:dyDescent="0.2">
      <c r="A44" s="12" t="s">
        <v>31</v>
      </c>
      <c r="B44" s="61">
        <v>4418</v>
      </c>
      <c r="C44" s="61">
        <v>5202</v>
      </c>
      <c r="D44" s="16">
        <f t="shared" si="13"/>
        <v>784</v>
      </c>
      <c r="E44" s="17">
        <f t="shared" si="8"/>
        <v>0.17745586238116795</v>
      </c>
      <c r="F44" s="11"/>
      <c r="G44" s="61">
        <v>4547</v>
      </c>
      <c r="H44" s="61">
        <v>4398</v>
      </c>
      <c r="I44" s="16">
        <f t="shared" si="9"/>
        <v>-149</v>
      </c>
      <c r="J44" s="17">
        <f t="shared" si="14"/>
        <v>-3.2768858588080055E-2</v>
      </c>
      <c r="K44" s="61">
        <v>4662</v>
      </c>
      <c r="L44" s="61">
        <v>2893</v>
      </c>
      <c r="M44" s="16">
        <f t="shared" si="15"/>
        <v>-1769</v>
      </c>
      <c r="N44" s="17">
        <f t="shared" si="10"/>
        <v>-0.37945087945087946</v>
      </c>
      <c r="O44" s="11"/>
      <c r="P44" s="61">
        <v>4998</v>
      </c>
      <c r="Q44" s="61">
        <v>2536</v>
      </c>
      <c r="R44" s="16">
        <f t="shared" si="11"/>
        <v>-2462</v>
      </c>
      <c r="S44" s="18">
        <f t="shared" si="12"/>
        <v>-0.49259703881552619</v>
      </c>
      <c r="U44" s="53"/>
      <c r="V44" s="2"/>
    </row>
    <row r="45" spans="1:22" ht="12.75" x14ac:dyDescent="0.2">
      <c r="A45" s="15" t="s">
        <v>6</v>
      </c>
      <c r="B45" s="63">
        <v>1439</v>
      </c>
      <c r="C45" s="61">
        <v>2436</v>
      </c>
      <c r="D45" s="16">
        <f t="shared" si="13"/>
        <v>997</v>
      </c>
      <c r="E45" s="17">
        <f t="shared" si="8"/>
        <v>0.69284225156358581</v>
      </c>
      <c r="F45" s="11"/>
      <c r="G45" s="63">
        <f>1028+566</f>
        <v>1594</v>
      </c>
      <c r="H45" s="61">
        <v>2034</v>
      </c>
      <c r="I45" s="16">
        <f t="shared" si="9"/>
        <v>440</v>
      </c>
      <c r="J45" s="17">
        <f t="shared" si="14"/>
        <v>0.27603513174404015</v>
      </c>
      <c r="K45" s="61">
        <v>1682</v>
      </c>
      <c r="L45" s="61">
        <v>1362</v>
      </c>
      <c r="M45" s="16">
        <f t="shared" si="15"/>
        <v>-320</v>
      </c>
      <c r="N45" s="17">
        <f t="shared" si="10"/>
        <v>-0.19024970273483949</v>
      </c>
      <c r="O45" s="11"/>
      <c r="P45" s="64">
        <v>1935</v>
      </c>
      <c r="Q45" s="61">
        <v>1183</v>
      </c>
      <c r="R45" s="16">
        <f t="shared" si="11"/>
        <v>-752</v>
      </c>
      <c r="S45" s="18">
        <f t="shared" si="12"/>
        <v>-0.38863049095607233</v>
      </c>
      <c r="U45" s="53"/>
      <c r="V45" s="2"/>
    </row>
    <row r="46" spans="1:22" x14ac:dyDescent="0.2">
      <c r="A46" s="15"/>
      <c r="B46" s="16"/>
      <c r="C46" s="16"/>
      <c r="D46" s="16"/>
      <c r="E46" s="17"/>
      <c r="F46" s="11"/>
      <c r="G46" s="11"/>
      <c r="H46" s="11"/>
      <c r="I46" s="16"/>
      <c r="J46" s="17"/>
      <c r="K46" s="16"/>
      <c r="L46" s="16"/>
      <c r="M46" s="16"/>
      <c r="N46" s="17"/>
      <c r="O46" s="11"/>
      <c r="P46" s="16"/>
      <c r="Q46" s="16"/>
      <c r="R46" s="16"/>
      <c r="S46" s="18"/>
      <c r="U46" s="54"/>
      <c r="V46" s="2"/>
    </row>
    <row r="47" spans="1:22" x14ac:dyDescent="0.2">
      <c r="A47" s="12" t="s">
        <v>11</v>
      </c>
      <c r="B47" s="28">
        <f>SUM(B30:B45)</f>
        <v>29604</v>
      </c>
      <c r="C47" s="28">
        <f>SUM(C30:C45)</f>
        <v>31287</v>
      </c>
      <c r="D47" s="16">
        <f t="shared" si="13"/>
        <v>1683</v>
      </c>
      <c r="E47" s="17">
        <f t="shared" si="8"/>
        <v>5.6850425618159707E-2</v>
      </c>
      <c r="F47" s="24"/>
      <c r="G47" s="28">
        <f>SUM(G30:G45)</f>
        <v>31158</v>
      </c>
      <c r="H47" s="28">
        <f>SUM(H30:H45)</f>
        <v>26694</v>
      </c>
      <c r="I47" s="16">
        <f t="shared" si="9"/>
        <v>-4464</v>
      </c>
      <c r="J47" s="17">
        <f t="shared" si="14"/>
        <v>-0.14326978625072212</v>
      </c>
      <c r="K47" s="28">
        <f>SUM(K30:K45)</f>
        <v>32313</v>
      </c>
      <c r="L47" s="28">
        <f>SUM(L30:L45)</f>
        <v>18950</v>
      </c>
      <c r="M47" s="16">
        <f t="shared" si="15"/>
        <v>-13363</v>
      </c>
      <c r="N47" s="17">
        <f t="shared" si="10"/>
        <v>-0.41354872651873859</v>
      </c>
      <c r="O47" s="24"/>
      <c r="P47" s="28">
        <f>SUM(P30:P45)</f>
        <v>33649</v>
      </c>
      <c r="Q47" s="28">
        <f>SUM(Q30:Q45)</f>
        <v>16281</v>
      </c>
      <c r="R47" s="16">
        <f t="shared" si="11"/>
        <v>-17368</v>
      </c>
      <c r="S47" s="18">
        <f t="shared" si="12"/>
        <v>-0.51615204017950012</v>
      </c>
      <c r="V47" s="2"/>
    </row>
    <row r="48" spans="1:22" x14ac:dyDescent="0.2">
      <c r="A48" s="1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5"/>
      <c r="V48" s="2"/>
    </row>
    <row r="49" spans="1:22" x14ac:dyDescent="0.2">
      <c r="A49" s="12"/>
      <c r="B49" s="19"/>
      <c r="C49" s="19"/>
      <c r="D49" s="24"/>
      <c r="E49" s="24"/>
      <c r="F49" s="24"/>
      <c r="G49" s="19"/>
      <c r="H49" s="19"/>
      <c r="I49" s="24"/>
      <c r="J49" s="24"/>
      <c r="K49" s="19"/>
      <c r="L49" s="19"/>
      <c r="M49" s="24"/>
      <c r="N49" s="24"/>
      <c r="O49" s="24"/>
      <c r="P49" s="19"/>
      <c r="Q49" s="19"/>
      <c r="R49" s="24"/>
      <c r="S49" s="25"/>
      <c r="V49" s="2"/>
    </row>
    <row r="50" spans="1:22" x14ac:dyDescent="0.2">
      <c r="A50" s="15"/>
      <c r="B50" s="24"/>
      <c r="C50" s="24"/>
      <c r="D50" s="24"/>
      <c r="E50" s="26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5"/>
      <c r="T50" s="24"/>
      <c r="V50" s="2"/>
    </row>
    <row r="51" spans="1:22" x14ac:dyDescent="0.2">
      <c r="A51" s="27"/>
      <c r="B51" s="11" t="s">
        <v>16</v>
      </c>
      <c r="C51" s="24"/>
      <c r="D51" s="24"/>
      <c r="E51" s="24"/>
      <c r="F51" s="24"/>
      <c r="G51" s="11" t="s">
        <v>17</v>
      </c>
      <c r="H51" s="11"/>
      <c r="I51" s="11"/>
      <c r="J51" s="11"/>
      <c r="K51" s="11" t="s">
        <v>18</v>
      </c>
      <c r="L51" s="11"/>
      <c r="M51" s="11"/>
      <c r="N51" s="11"/>
      <c r="O51" s="24"/>
      <c r="P51" s="11" t="s">
        <v>19</v>
      </c>
      <c r="Q51" s="11"/>
      <c r="R51" s="11"/>
      <c r="S51" s="14"/>
      <c r="V51" s="2"/>
    </row>
    <row r="52" spans="1:22" ht="12.75" x14ac:dyDescent="0.2">
      <c r="A52" s="12" t="s">
        <v>26</v>
      </c>
      <c r="B52" s="64">
        <v>210</v>
      </c>
      <c r="C52" s="61">
        <v>103</v>
      </c>
      <c r="D52" s="16">
        <f t="shared" ref="D52:D69" si="16">C52-B52</f>
        <v>-107</v>
      </c>
      <c r="E52" s="17">
        <f t="shared" ref="E52:E69" si="17">D52/B52</f>
        <v>-0.50952380952380949</v>
      </c>
      <c r="F52" s="11"/>
      <c r="G52" s="61">
        <v>225</v>
      </c>
      <c r="H52" s="61">
        <v>85</v>
      </c>
      <c r="I52" s="16">
        <f t="shared" ref="I52:I69" si="18">H52-G52</f>
        <v>-140</v>
      </c>
      <c r="J52" s="17">
        <f t="shared" ref="J52:J69" si="19">I52/G52</f>
        <v>-0.62222222222222223</v>
      </c>
      <c r="K52" s="61">
        <v>214</v>
      </c>
      <c r="L52" s="61">
        <v>77</v>
      </c>
      <c r="M52" s="16">
        <f t="shared" ref="M52:M69" si="20">L52-K52</f>
        <v>-137</v>
      </c>
      <c r="N52" s="17">
        <f t="shared" ref="N52:N69" si="21">M52/K52</f>
        <v>-0.64018691588785048</v>
      </c>
      <c r="O52" s="11"/>
      <c r="P52" s="61">
        <v>225</v>
      </c>
      <c r="Q52" s="61">
        <v>75</v>
      </c>
      <c r="R52" s="16">
        <f>Q52-P52</f>
        <v>-150</v>
      </c>
      <c r="S52" s="18">
        <f t="shared" ref="S52:S69" si="22">R52/P52</f>
        <v>-0.66666666666666663</v>
      </c>
      <c r="T52" s="2"/>
      <c r="U52" s="2"/>
      <c r="V52" s="2"/>
    </row>
    <row r="53" spans="1:22" ht="12.75" x14ac:dyDescent="0.2">
      <c r="A53" s="12" t="s">
        <v>27</v>
      </c>
      <c r="B53" s="64">
        <v>37</v>
      </c>
      <c r="C53" s="61">
        <v>20</v>
      </c>
      <c r="D53" s="16">
        <f t="shared" si="16"/>
        <v>-17</v>
      </c>
      <c r="E53" s="17">
        <f t="shared" si="17"/>
        <v>-0.45945945945945948</v>
      </c>
      <c r="F53" s="11"/>
      <c r="G53" s="61">
        <v>40</v>
      </c>
      <c r="H53" s="61">
        <v>17</v>
      </c>
      <c r="I53" s="16">
        <f t="shared" si="18"/>
        <v>-23</v>
      </c>
      <c r="J53" s="17">
        <f t="shared" si="19"/>
        <v>-0.57499999999999996</v>
      </c>
      <c r="K53" s="61">
        <v>41</v>
      </c>
      <c r="L53" s="61">
        <v>16</v>
      </c>
      <c r="M53" s="16">
        <f t="shared" si="20"/>
        <v>-25</v>
      </c>
      <c r="N53" s="17">
        <f t="shared" si="21"/>
        <v>-0.6097560975609756</v>
      </c>
      <c r="O53" s="11"/>
      <c r="P53" s="61">
        <v>42</v>
      </c>
      <c r="Q53" s="61">
        <v>19</v>
      </c>
      <c r="R53" s="16">
        <f t="shared" ref="R53:R69" si="23">Q53-P53</f>
        <v>-23</v>
      </c>
      <c r="S53" s="18">
        <f t="shared" si="22"/>
        <v>-0.54761904761904767</v>
      </c>
      <c r="T53" s="2"/>
      <c r="U53" s="2"/>
      <c r="V53" s="2"/>
    </row>
    <row r="54" spans="1:22" ht="12.75" x14ac:dyDescent="0.2">
      <c r="A54" s="15" t="s">
        <v>7</v>
      </c>
      <c r="B54" s="64">
        <v>1908</v>
      </c>
      <c r="C54" s="61">
        <v>752</v>
      </c>
      <c r="D54" s="16">
        <f t="shared" si="16"/>
        <v>-1156</v>
      </c>
      <c r="E54" s="17">
        <f t="shared" si="17"/>
        <v>-0.6058700209643606</v>
      </c>
      <c r="F54" s="11"/>
      <c r="G54" s="61">
        <v>1991</v>
      </c>
      <c r="H54" s="61">
        <v>787</v>
      </c>
      <c r="I54" s="16">
        <f t="shared" si="18"/>
        <v>-1204</v>
      </c>
      <c r="J54" s="17">
        <f t="shared" si="19"/>
        <v>-0.60472124560522356</v>
      </c>
      <c r="K54" s="61">
        <v>2053</v>
      </c>
      <c r="L54" s="61">
        <v>824</v>
      </c>
      <c r="M54" s="16">
        <f t="shared" si="20"/>
        <v>-1229</v>
      </c>
      <c r="N54" s="17">
        <f t="shared" si="21"/>
        <v>-0.59863614223088168</v>
      </c>
      <c r="O54" s="11"/>
      <c r="P54" s="61">
        <v>2052</v>
      </c>
      <c r="Q54" s="61">
        <v>805</v>
      </c>
      <c r="R54" s="16">
        <f t="shared" si="23"/>
        <v>-1247</v>
      </c>
      <c r="S54" s="18">
        <f t="shared" si="22"/>
        <v>-0.60769980506822607</v>
      </c>
      <c r="T54" s="2"/>
      <c r="U54" s="2"/>
      <c r="V54" s="2"/>
    </row>
    <row r="55" spans="1:22" ht="12.75" x14ac:dyDescent="0.2">
      <c r="A55" s="15" t="s">
        <v>8</v>
      </c>
      <c r="B55" s="64">
        <v>13</v>
      </c>
      <c r="C55" s="61">
        <v>7</v>
      </c>
      <c r="D55" s="16">
        <f t="shared" si="16"/>
        <v>-6</v>
      </c>
      <c r="E55" s="17">
        <f t="shared" si="17"/>
        <v>-0.46153846153846156</v>
      </c>
      <c r="F55" s="11"/>
      <c r="G55" s="61">
        <v>15</v>
      </c>
      <c r="H55" s="61">
        <v>6</v>
      </c>
      <c r="I55" s="16">
        <f t="shared" si="18"/>
        <v>-9</v>
      </c>
      <c r="J55" s="17">
        <f t="shared" si="19"/>
        <v>-0.6</v>
      </c>
      <c r="K55" s="61">
        <v>14</v>
      </c>
      <c r="L55" s="61">
        <v>8</v>
      </c>
      <c r="M55" s="16">
        <f t="shared" si="20"/>
        <v>-6</v>
      </c>
      <c r="N55" s="17">
        <f t="shared" si="21"/>
        <v>-0.42857142857142855</v>
      </c>
      <c r="O55" s="11"/>
      <c r="P55" s="61">
        <v>15</v>
      </c>
      <c r="Q55" s="61">
        <v>9</v>
      </c>
      <c r="R55" s="16">
        <f t="shared" si="23"/>
        <v>-6</v>
      </c>
      <c r="S55" s="18">
        <f t="shared" si="22"/>
        <v>-0.4</v>
      </c>
      <c r="T55" s="2"/>
      <c r="U55" s="2"/>
      <c r="V55" s="2"/>
    </row>
    <row r="56" spans="1:22" ht="12.75" x14ac:dyDescent="0.2">
      <c r="A56" s="33" t="s">
        <v>28</v>
      </c>
      <c r="B56" s="64">
        <v>109</v>
      </c>
      <c r="C56" s="61">
        <v>52</v>
      </c>
      <c r="D56" s="16">
        <f t="shared" si="16"/>
        <v>-57</v>
      </c>
      <c r="E56" s="17">
        <f t="shared" si="17"/>
        <v>-0.52293577981651373</v>
      </c>
      <c r="F56" s="11"/>
      <c r="G56" s="61">
        <v>108</v>
      </c>
      <c r="H56" s="61">
        <v>51</v>
      </c>
      <c r="I56" s="16">
        <f t="shared" si="18"/>
        <v>-57</v>
      </c>
      <c r="J56" s="17">
        <f t="shared" si="19"/>
        <v>-0.52777777777777779</v>
      </c>
      <c r="K56" s="61">
        <v>110</v>
      </c>
      <c r="L56" s="61">
        <v>47</v>
      </c>
      <c r="M56" s="16">
        <f t="shared" si="20"/>
        <v>-63</v>
      </c>
      <c r="N56" s="17">
        <f t="shared" si="21"/>
        <v>-0.57272727272727275</v>
      </c>
      <c r="O56" s="11"/>
      <c r="P56" s="61">
        <v>105</v>
      </c>
      <c r="Q56" s="61">
        <v>41</v>
      </c>
      <c r="R56" s="16">
        <f t="shared" si="23"/>
        <v>-64</v>
      </c>
      <c r="S56" s="18">
        <f t="shared" si="22"/>
        <v>-0.60952380952380958</v>
      </c>
      <c r="T56" s="2"/>
      <c r="U56" s="2"/>
      <c r="V56" s="2"/>
    </row>
    <row r="57" spans="1:22" ht="12.75" x14ac:dyDescent="0.2">
      <c r="A57" s="33" t="s">
        <v>22</v>
      </c>
      <c r="B57" s="64">
        <v>1645</v>
      </c>
      <c r="C57" s="61">
        <v>978</v>
      </c>
      <c r="D57" s="16">
        <f t="shared" si="16"/>
        <v>-667</v>
      </c>
      <c r="E57" s="17">
        <f t="shared" si="17"/>
        <v>-0.4054711246200608</v>
      </c>
      <c r="F57" s="11"/>
      <c r="G57" s="61">
        <v>1743</v>
      </c>
      <c r="H57" s="61">
        <v>969</v>
      </c>
      <c r="I57" s="16">
        <f t="shared" si="18"/>
        <v>-774</v>
      </c>
      <c r="J57" s="17">
        <f t="shared" si="19"/>
        <v>-0.44406196213425131</v>
      </c>
      <c r="K57" s="61">
        <v>1907</v>
      </c>
      <c r="L57" s="61">
        <v>1020</v>
      </c>
      <c r="M57" s="16">
        <f t="shared" si="20"/>
        <v>-887</v>
      </c>
      <c r="N57" s="17">
        <f t="shared" si="21"/>
        <v>-0.46512847404299945</v>
      </c>
      <c r="O57" s="11"/>
      <c r="P57" s="61">
        <v>2060</v>
      </c>
      <c r="Q57" s="61">
        <v>996</v>
      </c>
      <c r="R57" s="16">
        <f t="shared" si="23"/>
        <v>-1064</v>
      </c>
      <c r="S57" s="18">
        <f t="shared" si="22"/>
        <v>-0.51650485436893201</v>
      </c>
      <c r="T57" s="2"/>
      <c r="U57" s="2"/>
      <c r="V57" s="2"/>
    </row>
    <row r="58" spans="1:22" ht="12.75" x14ac:dyDescent="0.2">
      <c r="A58" s="15" t="s">
        <v>20</v>
      </c>
      <c r="B58" s="64">
        <v>5829</v>
      </c>
      <c r="C58" s="61">
        <v>2309</v>
      </c>
      <c r="D58" s="16">
        <f t="shared" si="16"/>
        <v>-3520</v>
      </c>
      <c r="E58" s="17">
        <f t="shared" si="17"/>
        <v>-0.60387716589466456</v>
      </c>
      <c r="F58" s="11"/>
      <c r="G58" s="61">
        <v>6051</v>
      </c>
      <c r="H58" s="61">
        <v>2283</v>
      </c>
      <c r="I58" s="16">
        <f t="shared" si="18"/>
        <v>-3768</v>
      </c>
      <c r="J58" s="17">
        <f t="shared" si="19"/>
        <v>-0.6227069905800694</v>
      </c>
      <c r="K58" s="61">
        <v>6214</v>
      </c>
      <c r="L58" s="61">
        <v>2375</v>
      </c>
      <c r="M58" s="16">
        <f t="shared" si="20"/>
        <v>-3839</v>
      </c>
      <c r="N58" s="17">
        <f t="shared" si="21"/>
        <v>-0.61779851947215969</v>
      </c>
      <c r="O58" s="11"/>
      <c r="P58" s="61">
        <v>6166</v>
      </c>
      <c r="Q58" s="61">
        <v>2327</v>
      </c>
      <c r="R58" s="16">
        <f t="shared" si="23"/>
        <v>-3839</v>
      </c>
      <c r="S58" s="18">
        <f t="shared" si="22"/>
        <v>-0.6226078494972429</v>
      </c>
      <c r="T58" s="2"/>
      <c r="U58" s="2"/>
      <c r="V58" s="2"/>
    </row>
    <row r="59" spans="1:22" ht="12.75" x14ac:dyDescent="0.2">
      <c r="A59" s="15" t="s">
        <v>9</v>
      </c>
      <c r="B59" s="64">
        <v>1388</v>
      </c>
      <c r="C59" s="61">
        <v>392</v>
      </c>
      <c r="D59" s="16">
        <f t="shared" si="16"/>
        <v>-996</v>
      </c>
      <c r="E59" s="17">
        <f t="shared" si="17"/>
        <v>-0.71757925072046114</v>
      </c>
      <c r="F59" s="11"/>
      <c r="G59" s="61">
        <v>1379</v>
      </c>
      <c r="H59" s="61">
        <v>390</v>
      </c>
      <c r="I59" s="16">
        <f t="shared" si="18"/>
        <v>-989</v>
      </c>
      <c r="J59" s="17">
        <f t="shared" si="19"/>
        <v>-0.71718636693255977</v>
      </c>
      <c r="K59" s="61">
        <v>1507</v>
      </c>
      <c r="L59" s="61">
        <v>517</v>
      </c>
      <c r="M59" s="16">
        <f t="shared" si="20"/>
        <v>-990</v>
      </c>
      <c r="N59" s="17">
        <f t="shared" si="21"/>
        <v>-0.65693430656934304</v>
      </c>
      <c r="O59" s="11"/>
      <c r="P59" s="61">
        <v>1487</v>
      </c>
      <c r="Q59" s="61">
        <v>541</v>
      </c>
      <c r="R59" s="16">
        <f t="shared" si="23"/>
        <v>-946</v>
      </c>
      <c r="S59" s="18">
        <f t="shared" si="22"/>
        <v>-0.63618022864828516</v>
      </c>
      <c r="T59" s="2"/>
      <c r="U59" s="2"/>
      <c r="V59" s="2"/>
    </row>
    <row r="60" spans="1:22" ht="12.75" x14ac:dyDescent="0.2">
      <c r="A60" s="33" t="s">
        <v>21</v>
      </c>
      <c r="B60" s="65">
        <v>7409</v>
      </c>
      <c r="C60" s="61">
        <v>1294</v>
      </c>
      <c r="D60" s="16">
        <f t="shared" si="16"/>
        <v>-6115</v>
      </c>
      <c r="E60" s="17">
        <f t="shared" si="17"/>
        <v>-0.82534755027669049</v>
      </c>
      <c r="F60" s="11"/>
      <c r="G60" s="61">
        <v>7602</v>
      </c>
      <c r="H60" s="61">
        <v>1325</v>
      </c>
      <c r="I60" s="16">
        <f t="shared" si="18"/>
        <v>-6277</v>
      </c>
      <c r="J60" s="17">
        <f t="shared" si="19"/>
        <v>-0.82570376216785057</v>
      </c>
      <c r="K60" s="61">
        <v>8311</v>
      </c>
      <c r="L60" s="61">
        <v>3655</v>
      </c>
      <c r="M60" s="16">
        <f t="shared" si="20"/>
        <v>-4656</v>
      </c>
      <c r="N60" s="17">
        <f t="shared" si="21"/>
        <v>-0.56022139333413545</v>
      </c>
      <c r="O60" s="11"/>
      <c r="P60" s="61">
        <v>8383</v>
      </c>
      <c r="Q60" s="61">
        <v>4436</v>
      </c>
      <c r="R60" s="16">
        <f t="shared" si="23"/>
        <v>-3947</v>
      </c>
      <c r="S60" s="18">
        <f t="shared" si="22"/>
        <v>-0.47083383037098891</v>
      </c>
      <c r="T60" s="2"/>
      <c r="U60" s="2"/>
      <c r="V60" s="2"/>
    </row>
    <row r="61" spans="1:22" ht="12.75" x14ac:dyDescent="0.2">
      <c r="A61" s="33" t="s">
        <v>33</v>
      </c>
      <c r="B61" s="65">
        <v>690</v>
      </c>
      <c r="C61" s="61">
        <v>332</v>
      </c>
      <c r="D61" s="16">
        <f t="shared" si="16"/>
        <v>-358</v>
      </c>
      <c r="E61" s="17">
        <f t="shared" si="17"/>
        <v>-0.51884057971014497</v>
      </c>
      <c r="F61" s="11"/>
      <c r="G61" s="61">
        <v>717</v>
      </c>
      <c r="H61" s="61">
        <v>327</v>
      </c>
      <c r="I61" s="16">
        <f t="shared" si="18"/>
        <v>-390</v>
      </c>
      <c r="J61" s="17">
        <f t="shared" si="19"/>
        <v>-0.54393305439330542</v>
      </c>
      <c r="K61" s="61">
        <v>740</v>
      </c>
      <c r="L61" s="61">
        <v>335</v>
      </c>
      <c r="M61" s="16">
        <f t="shared" si="20"/>
        <v>-405</v>
      </c>
      <c r="N61" s="17">
        <f t="shared" si="21"/>
        <v>-0.54729729729729726</v>
      </c>
      <c r="O61" s="11"/>
      <c r="P61" s="61">
        <v>758</v>
      </c>
      <c r="Q61" s="61">
        <v>313</v>
      </c>
      <c r="R61" s="16">
        <f t="shared" si="23"/>
        <v>-445</v>
      </c>
      <c r="S61" s="18">
        <f t="shared" si="22"/>
        <v>-0.5870712401055409</v>
      </c>
      <c r="T61" s="2"/>
      <c r="U61" s="2"/>
      <c r="V61" s="2"/>
    </row>
    <row r="62" spans="1:22" ht="12.75" x14ac:dyDescent="0.2">
      <c r="A62" s="12" t="s">
        <v>10</v>
      </c>
      <c r="B62" s="65">
        <v>1511</v>
      </c>
      <c r="C62" s="61">
        <v>599</v>
      </c>
      <c r="D62" s="16">
        <f t="shared" si="16"/>
        <v>-912</v>
      </c>
      <c r="E62" s="17">
        <f t="shared" si="17"/>
        <v>-0.60357379219060225</v>
      </c>
      <c r="F62" s="11"/>
      <c r="G62" s="61">
        <v>1540</v>
      </c>
      <c r="H62" s="61">
        <v>701</v>
      </c>
      <c r="I62" s="16">
        <f t="shared" si="18"/>
        <v>-839</v>
      </c>
      <c r="J62" s="17">
        <f t="shared" si="19"/>
        <v>-0.54480519480519485</v>
      </c>
      <c r="K62" s="61">
        <v>1544</v>
      </c>
      <c r="L62" s="61">
        <v>748</v>
      </c>
      <c r="M62" s="16">
        <f t="shared" si="20"/>
        <v>-796</v>
      </c>
      <c r="N62" s="17">
        <f t="shared" si="21"/>
        <v>-0.51554404145077726</v>
      </c>
      <c r="O62" s="11"/>
      <c r="P62" s="61">
        <v>1589</v>
      </c>
      <c r="Q62" s="61">
        <v>712</v>
      </c>
      <c r="R62" s="16">
        <f t="shared" si="23"/>
        <v>-877</v>
      </c>
      <c r="S62" s="18">
        <f t="shared" si="22"/>
        <v>-0.55191944619257394</v>
      </c>
      <c r="T62" s="2"/>
      <c r="U62" s="2"/>
      <c r="V62" s="2"/>
    </row>
    <row r="63" spans="1:22" ht="12.75" x14ac:dyDescent="0.2">
      <c r="A63" s="12" t="s">
        <v>29</v>
      </c>
      <c r="B63" s="65">
        <v>294</v>
      </c>
      <c r="C63" s="61">
        <v>96</v>
      </c>
      <c r="D63" s="16">
        <f t="shared" si="16"/>
        <v>-198</v>
      </c>
      <c r="E63" s="17">
        <f t="shared" si="17"/>
        <v>-0.67346938775510201</v>
      </c>
      <c r="F63" s="11"/>
      <c r="G63" s="61">
        <v>299</v>
      </c>
      <c r="H63" s="61">
        <v>88</v>
      </c>
      <c r="I63" s="16">
        <f t="shared" si="18"/>
        <v>-211</v>
      </c>
      <c r="J63" s="17">
        <f t="shared" si="19"/>
        <v>-0.70568561872909696</v>
      </c>
      <c r="K63" s="61">
        <v>314</v>
      </c>
      <c r="L63" s="61">
        <v>116</v>
      </c>
      <c r="M63" s="16">
        <f t="shared" si="20"/>
        <v>-198</v>
      </c>
      <c r="N63" s="17">
        <f t="shared" si="21"/>
        <v>-0.63057324840764328</v>
      </c>
      <c r="O63" s="11"/>
      <c r="P63" s="61">
        <v>311</v>
      </c>
      <c r="Q63" s="61">
        <v>130</v>
      </c>
      <c r="R63" s="16">
        <f t="shared" si="23"/>
        <v>-181</v>
      </c>
      <c r="S63" s="18">
        <f t="shared" si="22"/>
        <v>-0.58199356913183276</v>
      </c>
      <c r="T63" s="2"/>
      <c r="U63" s="2"/>
      <c r="V63" s="2"/>
    </row>
    <row r="64" spans="1:22" ht="12.75" x14ac:dyDescent="0.2">
      <c r="A64" s="12" t="s">
        <v>30</v>
      </c>
      <c r="B64" s="65">
        <v>1367</v>
      </c>
      <c r="C64" s="61">
        <v>743</v>
      </c>
      <c r="D64" s="16">
        <f t="shared" si="16"/>
        <v>-624</v>
      </c>
      <c r="E64" s="17">
        <f t="shared" si="17"/>
        <v>-0.45647403072421361</v>
      </c>
      <c r="F64" s="11"/>
      <c r="G64" s="61">
        <v>1307</v>
      </c>
      <c r="H64" s="61">
        <v>612</v>
      </c>
      <c r="I64" s="16">
        <f t="shared" si="18"/>
        <v>-695</v>
      </c>
      <c r="J64" s="17">
        <f t="shared" si="19"/>
        <v>-0.53175210405508799</v>
      </c>
      <c r="K64" s="61">
        <v>1327</v>
      </c>
      <c r="L64" s="61">
        <v>647</v>
      </c>
      <c r="M64" s="16">
        <f t="shared" si="20"/>
        <v>-680</v>
      </c>
      <c r="N64" s="17">
        <f t="shared" si="21"/>
        <v>-0.51243406179351925</v>
      </c>
      <c r="O64" s="11"/>
      <c r="P64" s="61">
        <v>1526</v>
      </c>
      <c r="Q64" s="61">
        <v>855</v>
      </c>
      <c r="R64" s="16">
        <f t="shared" si="23"/>
        <v>-671</v>
      </c>
      <c r="S64" s="18">
        <f t="shared" si="22"/>
        <v>-0.4397116644823067</v>
      </c>
      <c r="T64" s="2"/>
      <c r="U64" s="2"/>
      <c r="V64" s="2"/>
    </row>
    <row r="65" spans="1:22" ht="12.75" x14ac:dyDescent="0.2">
      <c r="A65" s="12" t="s">
        <v>32</v>
      </c>
      <c r="B65" s="65">
        <v>1464</v>
      </c>
      <c r="C65" s="61">
        <v>594</v>
      </c>
      <c r="D65" s="16">
        <f t="shared" si="16"/>
        <v>-870</v>
      </c>
      <c r="E65" s="17">
        <f t="shared" si="17"/>
        <v>-0.59426229508196726</v>
      </c>
      <c r="F65" s="11"/>
      <c r="G65" s="61">
        <v>1291</v>
      </c>
      <c r="H65" s="61">
        <v>403</v>
      </c>
      <c r="I65" s="16">
        <f t="shared" si="18"/>
        <v>-888</v>
      </c>
      <c r="J65" s="17">
        <f t="shared" si="19"/>
        <v>-0.68783888458559261</v>
      </c>
      <c r="K65" s="61">
        <v>1147</v>
      </c>
      <c r="L65" s="61">
        <v>360</v>
      </c>
      <c r="M65" s="16">
        <f t="shared" si="20"/>
        <v>-787</v>
      </c>
      <c r="N65" s="17">
        <f t="shared" si="21"/>
        <v>-0.68613775065387972</v>
      </c>
      <c r="O65" s="11"/>
      <c r="P65" s="61">
        <v>1085</v>
      </c>
      <c r="Q65" s="61">
        <v>358</v>
      </c>
      <c r="R65" s="16">
        <f t="shared" si="23"/>
        <v>-727</v>
      </c>
      <c r="S65" s="18">
        <f t="shared" si="22"/>
        <v>-0.67004608294930879</v>
      </c>
      <c r="T65" s="2"/>
      <c r="U65" s="2"/>
      <c r="V65" s="2"/>
    </row>
    <row r="66" spans="1:22" ht="12.75" x14ac:dyDescent="0.2">
      <c r="A66" s="12" t="s">
        <v>31</v>
      </c>
      <c r="B66" s="61">
        <v>4865</v>
      </c>
      <c r="C66" s="61">
        <v>2072</v>
      </c>
      <c r="D66" s="16">
        <f t="shared" si="16"/>
        <v>-2793</v>
      </c>
      <c r="E66" s="17">
        <f t="shared" si="17"/>
        <v>-0.57410071942446039</v>
      </c>
      <c r="F66" s="11"/>
      <c r="G66" s="61">
        <v>5018</v>
      </c>
      <c r="H66" s="61">
        <v>2054</v>
      </c>
      <c r="I66" s="16">
        <f t="shared" si="18"/>
        <v>-2964</v>
      </c>
      <c r="J66" s="17">
        <f t="shared" si="19"/>
        <v>-0.59067357512953367</v>
      </c>
      <c r="K66" s="61">
        <v>5257</v>
      </c>
      <c r="L66" s="61">
        <v>2339</v>
      </c>
      <c r="M66" s="16">
        <f t="shared" si="20"/>
        <v>-2918</v>
      </c>
      <c r="N66" s="17">
        <f t="shared" si="21"/>
        <v>-0.55506943123454444</v>
      </c>
      <c r="O66" s="11"/>
      <c r="P66" s="61">
        <v>5285</v>
      </c>
      <c r="Q66" s="61">
        <v>2369</v>
      </c>
      <c r="R66" s="16">
        <f t="shared" si="23"/>
        <v>-2916</v>
      </c>
      <c r="S66" s="18">
        <f t="shared" si="22"/>
        <v>-0.55175023651844846</v>
      </c>
      <c r="T66" s="2"/>
      <c r="U66" s="2"/>
      <c r="V66" s="2"/>
    </row>
    <row r="67" spans="1:22" ht="12.75" x14ac:dyDescent="0.2">
      <c r="A67" s="15" t="s">
        <v>6</v>
      </c>
      <c r="B67" s="64">
        <v>1979</v>
      </c>
      <c r="C67" s="61">
        <v>981</v>
      </c>
      <c r="D67" s="16">
        <f t="shared" si="16"/>
        <v>-998</v>
      </c>
      <c r="E67" s="17">
        <f t="shared" si="17"/>
        <v>-0.50429509853461341</v>
      </c>
      <c r="F67" s="11"/>
      <c r="G67" s="63">
        <v>2160</v>
      </c>
      <c r="H67" s="61">
        <v>876</v>
      </c>
      <c r="I67" s="16">
        <f t="shared" si="18"/>
        <v>-1284</v>
      </c>
      <c r="J67" s="17">
        <f t="shared" si="19"/>
        <v>-0.59444444444444444</v>
      </c>
      <c r="K67" s="63">
        <v>2268</v>
      </c>
      <c r="L67" s="61">
        <v>893</v>
      </c>
      <c r="M67" s="16">
        <f t="shared" si="20"/>
        <v>-1375</v>
      </c>
      <c r="N67" s="17">
        <f t="shared" si="21"/>
        <v>-0.60626102292768957</v>
      </c>
      <c r="O67" s="11"/>
      <c r="P67" s="63">
        <v>2293</v>
      </c>
      <c r="Q67" s="61">
        <v>814</v>
      </c>
      <c r="R67" s="16">
        <f t="shared" si="23"/>
        <v>-1479</v>
      </c>
      <c r="S67" s="18">
        <f t="shared" si="22"/>
        <v>-0.64500654164849547</v>
      </c>
      <c r="T67" s="2"/>
      <c r="U67" s="2"/>
      <c r="V67" s="2"/>
    </row>
    <row r="68" spans="1:22" x14ac:dyDescent="0.2">
      <c r="A68" s="15"/>
      <c r="B68" s="16"/>
      <c r="C68" s="16"/>
      <c r="D68" s="16"/>
      <c r="E68" s="17"/>
      <c r="F68" s="11"/>
      <c r="G68" s="16"/>
      <c r="H68" s="16"/>
      <c r="I68" s="16"/>
      <c r="J68" s="17"/>
      <c r="K68" s="11"/>
      <c r="L68" s="11"/>
      <c r="M68" s="16"/>
      <c r="N68" s="17"/>
      <c r="O68" s="11"/>
      <c r="P68" s="16"/>
      <c r="Q68" s="16"/>
      <c r="R68" s="16"/>
      <c r="S68" s="18"/>
      <c r="T68" s="2"/>
      <c r="V68" s="2"/>
    </row>
    <row r="69" spans="1:22" x14ac:dyDescent="0.2">
      <c r="A69" s="12" t="s">
        <v>11</v>
      </c>
      <c r="B69" s="28">
        <f>SUM(B52:B67)</f>
        <v>30718</v>
      </c>
      <c r="C69" s="28">
        <f>SUM(C52:C67)</f>
        <v>11324</v>
      </c>
      <c r="D69" s="16">
        <f t="shared" si="16"/>
        <v>-19394</v>
      </c>
      <c r="E69" s="17">
        <f t="shared" si="17"/>
        <v>-0.63135620808646398</v>
      </c>
      <c r="F69" s="11"/>
      <c r="G69" s="28">
        <f>SUM(G52:G67)</f>
        <v>31486</v>
      </c>
      <c r="H69" s="28">
        <f>SUM(H52:H67)</f>
        <v>10974</v>
      </c>
      <c r="I69" s="16">
        <f t="shared" si="18"/>
        <v>-20512</v>
      </c>
      <c r="J69" s="17">
        <f t="shared" si="19"/>
        <v>-0.65146414279362252</v>
      </c>
      <c r="K69" s="28">
        <f>SUM(K52:K67)</f>
        <v>32968</v>
      </c>
      <c r="L69" s="28">
        <f>SUM(L52:L67)</f>
        <v>13977</v>
      </c>
      <c r="M69" s="16">
        <f t="shared" si="20"/>
        <v>-18991</v>
      </c>
      <c r="N69" s="17">
        <f t="shared" si="21"/>
        <v>-0.57604343605920894</v>
      </c>
      <c r="O69" s="11"/>
      <c r="P69" s="28">
        <f>SUM(P52:P67)</f>
        <v>33382</v>
      </c>
      <c r="Q69" s="28">
        <f>SUM(Q52:Q67)</f>
        <v>14800</v>
      </c>
      <c r="R69" s="16">
        <f t="shared" si="23"/>
        <v>-18582</v>
      </c>
      <c r="S69" s="18">
        <f t="shared" si="22"/>
        <v>-0.55664729494937393</v>
      </c>
      <c r="T69" s="2"/>
      <c r="V69" s="2"/>
    </row>
    <row r="70" spans="1:22" x14ac:dyDescent="0.2">
      <c r="A70" s="12"/>
      <c r="B70" s="11"/>
      <c r="C70" s="11"/>
      <c r="D70" s="11"/>
      <c r="E70" s="11"/>
      <c r="F70" s="11"/>
      <c r="G70" s="11"/>
      <c r="H70" s="11"/>
      <c r="I70" s="55"/>
      <c r="J70" s="55"/>
      <c r="K70" s="11"/>
      <c r="L70" s="11"/>
      <c r="M70" s="11"/>
      <c r="N70" s="11"/>
      <c r="O70" s="11"/>
      <c r="P70" s="11"/>
      <c r="Q70" s="11"/>
      <c r="R70" s="11"/>
      <c r="S70" s="14"/>
      <c r="T70" s="2"/>
      <c r="V70" s="2"/>
    </row>
    <row r="71" spans="1:22" x14ac:dyDescent="0.2">
      <c r="A71" s="27"/>
      <c r="B71" s="69" t="s">
        <v>34</v>
      </c>
      <c r="C71" s="69"/>
      <c r="D71" s="69"/>
      <c r="E71" s="69"/>
      <c r="F71" s="24"/>
      <c r="G71" s="24"/>
      <c r="H71" s="24"/>
      <c r="I71" s="56"/>
      <c r="J71" s="56"/>
      <c r="K71" s="24"/>
      <c r="L71" s="24"/>
      <c r="M71" s="24"/>
      <c r="N71" s="24"/>
      <c r="O71" s="24"/>
      <c r="P71" s="24"/>
      <c r="Q71" s="24"/>
      <c r="R71" s="24"/>
      <c r="S71" s="25"/>
      <c r="V71" s="2"/>
    </row>
    <row r="72" spans="1:22" ht="12.75" x14ac:dyDescent="0.2">
      <c r="A72" s="12" t="s">
        <v>26</v>
      </c>
      <c r="B72" s="62">
        <f>(B8+G8+K8+P8+B30+G30+K30+P30+B52+G52+K52+P52)/12</f>
        <v>183.33333333333334</v>
      </c>
      <c r="C72" s="62">
        <f>(C8+H8+L8+Q8+C30+H30+L30+Q30+C52+H52+L52+Q52)/12</f>
        <v>151.33333333333334</v>
      </c>
      <c r="D72" s="16">
        <f>C72-B72</f>
        <v>-32</v>
      </c>
      <c r="E72" s="17">
        <f t="shared" ref="E72:E87" si="24">D72/B72</f>
        <v>-0.17454545454545453</v>
      </c>
      <c r="F72" s="11"/>
      <c r="G72" s="11"/>
      <c r="H72" s="11"/>
      <c r="I72" s="57"/>
      <c r="J72" s="58"/>
      <c r="K72" s="24"/>
      <c r="L72" s="24"/>
      <c r="M72" s="24"/>
      <c r="N72" s="24"/>
      <c r="O72" s="24"/>
      <c r="P72" s="24"/>
      <c r="Q72" s="24"/>
      <c r="R72" s="24"/>
      <c r="S72" s="25"/>
      <c r="V72" s="51"/>
    </row>
    <row r="73" spans="1:22" ht="12.75" x14ac:dyDescent="0.2">
      <c r="A73" s="12" t="s">
        <v>27</v>
      </c>
      <c r="B73" s="62">
        <f t="shared" ref="B73:B87" si="25">(B9+G9+K9+P9+B31+G31+K31+P31+B53+G53+K53+P53)/12</f>
        <v>36.833333333333336</v>
      </c>
      <c r="C73" s="62">
        <f t="shared" ref="C73:C87" si="26">(C9+H9+L9+Q9+C31+H31+L31+Q31+C53+H53+L53+Q53)/12</f>
        <v>32.583333333333336</v>
      </c>
      <c r="D73" s="16">
        <f t="shared" ref="D73:D87" si="27">C73-B73</f>
        <v>-4.25</v>
      </c>
      <c r="E73" s="17">
        <f t="shared" si="24"/>
        <v>-0.11538461538461538</v>
      </c>
      <c r="F73" s="11"/>
      <c r="G73" s="11"/>
      <c r="H73" s="11"/>
      <c r="I73" s="57"/>
      <c r="J73" s="56"/>
      <c r="K73" s="24"/>
      <c r="L73" s="24"/>
      <c r="M73" s="24"/>
      <c r="N73" s="24"/>
      <c r="O73" s="24"/>
      <c r="P73" s="24"/>
      <c r="Q73" s="24"/>
      <c r="R73" s="24"/>
      <c r="S73" s="25"/>
      <c r="V73" s="50"/>
    </row>
    <row r="74" spans="1:22" x14ac:dyDescent="0.2">
      <c r="A74" s="15" t="s">
        <v>7</v>
      </c>
      <c r="B74" s="62">
        <f t="shared" si="25"/>
        <v>1751</v>
      </c>
      <c r="C74" s="62">
        <f t="shared" si="26"/>
        <v>1402.75</v>
      </c>
      <c r="D74" s="16">
        <f t="shared" si="27"/>
        <v>-348.25</v>
      </c>
      <c r="E74" s="17">
        <f t="shared" si="24"/>
        <v>-0.19888635065676757</v>
      </c>
      <c r="F74" s="11"/>
      <c r="G74" s="11"/>
      <c r="H74" s="11"/>
      <c r="I74" s="57"/>
      <c r="J74" s="56"/>
      <c r="K74" s="24"/>
      <c r="L74" s="24"/>
      <c r="M74" s="24"/>
      <c r="N74" s="24"/>
      <c r="O74" s="24"/>
      <c r="P74" s="24"/>
      <c r="Q74" s="24"/>
      <c r="R74" s="24"/>
      <c r="S74" s="25"/>
      <c r="V74" s="24"/>
    </row>
    <row r="75" spans="1:22" x14ac:dyDescent="0.2">
      <c r="A75" s="15" t="s">
        <v>8</v>
      </c>
      <c r="B75" s="62">
        <f t="shared" si="25"/>
        <v>13.833333333333334</v>
      </c>
      <c r="C75" s="62">
        <f t="shared" si="26"/>
        <v>11.416666666666666</v>
      </c>
      <c r="D75" s="16">
        <f t="shared" si="27"/>
        <v>-2.4166666666666679</v>
      </c>
      <c r="E75" s="17">
        <f t="shared" si="24"/>
        <v>-0.17469879518072298</v>
      </c>
      <c r="F75" s="11"/>
      <c r="G75" s="11"/>
      <c r="H75" s="11"/>
      <c r="I75" s="57"/>
      <c r="J75" s="56"/>
      <c r="K75" s="24"/>
      <c r="L75" s="24"/>
      <c r="M75" s="24"/>
      <c r="N75" s="24"/>
      <c r="O75" s="24"/>
      <c r="P75" s="24"/>
      <c r="Q75" s="24"/>
      <c r="R75" s="24"/>
      <c r="S75" s="25"/>
      <c r="V75" s="24"/>
    </row>
    <row r="76" spans="1:22" x14ac:dyDescent="0.2">
      <c r="A76" s="33" t="s">
        <v>28</v>
      </c>
      <c r="B76" s="62">
        <f t="shared" si="25"/>
        <v>97.5</v>
      </c>
      <c r="C76" s="62">
        <f t="shared" si="26"/>
        <v>73.583333333333329</v>
      </c>
      <c r="D76" s="16">
        <f t="shared" si="27"/>
        <v>-23.916666666666671</v>
      </c>
      <c r="E76" s="17">
        <f t="shared" si="24"/>
        <v>-0.24529914529914534</v>
      </c>
      <c r="F76" s="11"/>
      <c r="G76" s="11"/>
      <c r="H76" s="11"/>
      <c r="I76" s="57"/>
      <c r="J76" s="56"/>
      <c r="K76" s="24"/>
      <c r="L76" s="24"/>
      <c r="M76" s="24"/>
      <c r="N76" s="24"/>
      <c r="O76" s="24"/>
      <c r="P76" s="24"/>
      <c r="Q76" s="24"/>
      <c r="R76" s="24"/>
      <c r="S76" s="25"/>
      <c r="V76" s="24"/>
    </row>
    <row r="77" spans="1:22" x14ac:dyDescent="0.2">
      <c r="A77" s="33" t="s">
        <v>22</v>
      </c>
      <c r="B77" s="62">
        <f t="shared" si="25"/>
        <v>1592.1666666666667</v>
      </c>
      <c r="C77" s="62">
        <f t="shared" si="26"/>
        <v>1649.5833333333333</v>
      </c>
      <c r="D77" s="16">
        <f t="shared" si="27"/>
        <v>57.416666666666515</v>
      </c>
      <c r="E77" s="17">
        <f t="shared" si="24"/>
        <v>3.6061970061760609E-2</v>
      </c>
      <c r="F77" s="11"/>
      <c r="G77" s="11"/>
      <c r="H77" s="11"/>
      <c r="I77" s="57"/>
      <c r="J77" s="56"/>
      <c r="K77" s="24"/>
      <c r="L77" s="24"/>
      <c r="M77" s="24"/>
      <c r="N77" s="24"/>
      <c r="O77" s="24"/>
      <c r="P77" s="24"/>
      <c r="Q77" s="24"/>
      <c r="R77" s="24"/>
      <c r="S77" s="25"/>
      <c r="V77" s="24"/>
    </row>
    <row r="78" spans="1:22" x14ac:dyDescent="0.2">
      <c r="A78" s="15" t="s">
        <v>20</v>
      </c>
      <c r="B78" s="62">
        <f t="shared" si="25"/>
        <v>5292.083333333333</v>
      </c>
      <c r="C78" s="62">
        <f t="shared" si="26"/>
        <v>4217.333333333333</v>
      </c>
      <c r="D78" s="16">
        <f t="shared" si="27"/>
        <v>-1074.75</v>
      </c>
      <c r="E78" s="17">
        <f t="shared" si="24"/>
        <v>-0.2030863711518778</v>
      </c>
      <c r="F78" s="11"/>
      <c r="G78" s="11"/>
      <c r="H78" s="11"/>
      <c r="I78" s="57"/>
      <c r="J78" s="56"/>
      <c r="K78" s="24"/>
      <c r="L78" s="26"/>
      <c r="M78" s="24"/>
      <c r="N78" s="35"/>
      <c r="O78" s="24"/>
      <c r="P78" s="24"/>
      <c r="Q78" s="24"/>
      <c r="R78" s="24"/>
      <c r="S78" s="25"/>
      <c r="V78" s="24"/>
    </row>
    <row r="79" spans="1:22" x14ac:dyDescent="0.2">
      <c r="A79" s="15" t="s">
        <v>9</v>
      </c>
      <c r="B79" s="62">
        <f t="shared" si="25"/>
        <v>1359.5833333333333</v>
      </c>
      <c r="C79" s="62">
        <f t="shared" si="26"/>
        <v>943.66666666666663</v>
      </c>
      <c r="D79" s="16">
        <f t="shared" si="27"/>
        <v>-415.91666666666663</v>
      </c>
      <c r="E79" s="17">
        <f t="shared" si="24"/>
        <v>-0.30591480232914497</v>
      </c>
      <c r="F79" s="11"/>
      <c r="G79" s="11"/>
      <c r="H79" s="11"/>
      <c r="I79" s="57"/>
      <c r="J79" s="56"/>
      <c r="K79" s="24"/>
      <c r="L79" s="26"/>
      <c r="M79" s="24"/>
      <c r="N79" s="35"/>
      <c r="O79" s="24"/>
      <c r="P79" s="24"/>
      <c r="Q79" s="24"/>
      <c r="R79" s="24"/>
      <c r="S79" s="25"/>
      <c r="V79" s="24"/>
    </row>
    <row r="80" spans="1:22" x14ac:dyDescent="0.2">
      <c r="A80" s="33" t="s">
        <v>21</v>
      </c>
      <c r="B80" s="62">
        <f t="shared" si="25"/>
        <v>8607.5833333333339</v>
      </c>
      <c r="C80" s="62">
        <f t="shared" si="26"/>
        <v>4622.333333333333</v>
      </c>
      <c r="D80" s="16">
        <f t="shared" si="27"/>
        <v>-3985.2500000000009</v>
      </c>
      <c r="E80" s="17">
        <f t="shared" si="24"/>
        <v>-0.46299290354435535</v>
      </c>
      <c r="F80" s="11"/>
      <c r="G80" s="11"/>
      <c r="H80" s="11"/>
      <c r="I80" s="57"/>
      <c r="J80" s="56"/>
      <c r="K80" s="24"/>
      <c r="L80" s="24"/>
      <c r="M80" s="24"/>
      <c r="N80" s="24"/>
      <c r="O80" s="24"/>
      <c r="P80" s="24"/>
      <c r="Q80" s="24"/>
      <c r="R80" s="24"/>
      <c r="S80" s="25"/>
      <c r="V80" s="24"/>
    </row>
    <row r="81" spans="1:22" x14ac:dyDescent="0.2">
      <c r="A81" s="33" t="s">
        <v>33</v>
      </c>
      <c r="B81" s="62">
        <f t="shared" si="25"/>
        <v>619</v>
      </c>
      <c r="C81" s="62">
        <f t="shared" si="26"/>
        <v>571.58333333333337</v>
      </c>
      <c r="D81" s="16">
        <f t="shared" si="27"/>
        <v>-47.416666666666629</v>
      </c>
      <c r="E81" s="17">
        <f t="shared" si="24"/>
        <v>-7.6602046311254654E-2</v>
      </c>
      <c r="F81" s="11"/>
      <c r="G81" s="11"/>
      <c r="H81" s="11"/>
      <c r="I81" s="57"/>
      <c r="J81" s="56"/>
      <c r="K81" s="24"/>
      <c r="L81" s="24"/>
      <c r="M81" s="24"/>
      <c r="N81" s="24"/>
      <c r="O81" s="24"/>
      <c r="P81" s="24"/>
      <c r="Q81" s="24"/>
      <c r="R81" s="24"/>
      <c r="S81" s="25"/>
      <c r="V81" s="24"/>
    </row>
    <row r="82" spans="1:22" x14ac:dyDescent="0.2">
      <c r="A82" s="12" t="s">
        <v>10</v>
      </c>
      <c r="B82" s="62">
        <f t="shared" si="25"/>
        <v>1424</v>
      </c>
      <c r="C82" s="62">
        <f t="shared" si="26"/>
        <v>1157.6666666666667</v>
      </c>
      <c r="D82" s="16">
        <f t="shared" si="27"/>
        <v>-266.33333333333326</v>
      </c>
      <c r="E82" s="17">
        <f t="shared" si="24"/>
        <v>-0.18703183520599245</v>
      </c>
      <c r="F82" s="11"/>
      <c r="G82" s="11"/>
      <c r="H82" s="11"/>
      <c r="I82" s="57"/>
      <c r="J82" s="56"/>
      <c r="K82" s="24"/>
      <c r="L82" s="24"/>
      <c r="M82" s="24"/>
      <c r="N82" s="24"/>
      <c r="O82" s="24"/>
      <c r="P82" s="24"/>
      <c r="Q82" s="24"/>
      <c r="R82" s="24"/>
      <c r="S82" s="25"/>
      <c r="V82" s="24"/>
    </row>
    <row r="83" spans="1:22" x14ac:dyDescent="0.2">
      <c r="A83" s="12" t="s">
        <v>29</v>
      </c>
      <c r="B83" s="62">
        <f t="shared" si="25"/>
        <v>287.16666666666669</v>
      </c>
      <c r="C83" s="62">
        <f t="shared" si="26"/>
        <v>202.66666666666666</v>
      </c>
      <c r="D83" s="16">
        <f t="shared" si="27"/>
        <v>-84.500000000000028</v>
      </c>
      <c r="E83" s="17">
        <f t="shared" si="24"/>
        <v>-0.29425420777713301</v>
      </c>
      <c r="F83" s="11"/>
      <c r="G83" s="11"/>
      <c r="H83" s="11"/>
      <c r="I83" s="57"/>
      <c r="J83" s="56"/>
      <c r="K83" s="24"/>
      <c r="L83" s="24"/>
      <c r="M83" s="24"/>
      <c r="N83" s="24"/>
      <c r="O83" s="24"/>
      <c r="P83" s="24"/>
      <c r="Q83" s="24"/>
      <c r="R83" s="24"/>
      <c r="S83" s="25"/>
      <c r="V83" s="24"/>
    </row>
    <row r="84" spans="1:22" x14ac:dyDescent="0.2">
      <c r="A84" s="12" t="s">
        <v>30</v>
      </c>
      <c r="B84" s="62">
        <f t="shared" si="25"/>
        <v>1448.0833333333333</v>
      </c>
      <c r="C84" s="62">
        <f t="shared" si="26"/>
        <v>1312.1666666666667</v>
      </c>
      <c r="D84" s="16">
        <f t="shared" si="27"/>
        <v>-135.91666666666652</v>
      </c>
      <c r="E84" s="17">
        <f t="shared" si="24"/>
        <v>-9.3859699602923299E-2</v>
      </c>
      <c r="F84" s="11"/>
      <c r="G84" s="11"/>
      <c r="H84" s="11"/>
      <c r="I84" s="57"/>
      <c r="J84" s="56"/>
      <c r="K84" s="24"/>
      <c r="L84" s="24"/>
      <c r="M84" s="24"/>
      <c r="N84" s="24"/>
      <c r="O84" s="24"/>
      <c r="P84" s="24"/>
      <c r="Q84" s="24"/>
      <c r="R84" s="24"/>
      <c r="S84" s="25"/>
      <c r="V84" s="24"/>
    </row>
    <row r="85" spans="1:22" x14ac:dyDescent="0.2">
      <c r="A85" s="12" t="s">
        <v>32</v>
      </c>
      <c r="B85" s="62">
        <f t="shared" si="25"/>
        <v>1256.5833333333333</v>
      </c>
      <c r="C85" s="62">
        <f t="shared" si="26"/>
        <v>1097.5</v>
      </c>
      <c r="D85" s="16">
        <f t="shared" si="27"/>
        <v>-159.08333333333326</v>
      </c>
      <c r="E85" s="17">
        <f t="shared" si="24"/>
        <v>-0.12659990715564687</v>
      </c>
      <c r="F85" s="11"/>
      <c r="G85" s="11"/>
      <c r="H85" s="11"/>
      <c r="I85" s="57"/>
      <c r="J85" s="56"/>
      <c r="K85" s="24"/>
      <c r="L85" s="24"/>
      <c r="M85" s="24"/>
      <c r="N85" s="24"/>
      <c r="O85" s="24"/>
      <c r="P85" s="24"/>
      <c r="Q85" s="24"/>
      <c r="R85" s="24"/>
      <c r="S85" s="25"/>
      <c r="V85" s="24"/>
    </row>
    <row r="86" spans="1:22" x14ac:dyDescent="0.2">
      <c r="A86" s="12" t="s">
        <v>31</v>
      </c>
      <c r="B86" s="62">
        <f t="shared" si="25"/>
        <v>4481.083333333333</v>
      </c>
      <c r="C86" s="62">
        <f t="shared" si="26"/>
        <v>3743.1666666666665</v>
      </c>
      <c r="D86" s="16">
        <f t="shared" si="27"/>
        <v>-737.91666666666652</v>
      </c>
      <c r="E86" s="17">
        <f t="shared" si="24"/>
        <v>-0.16467372101240396</v>
      </c>
      <c r="F86" s="11"/>
      <c r="G86" s="11"/>
      <c r="H86" s="11"/>
      <c r="I86" s="57"/>
      <c r="J86" s="56"/>
      <c r="K86" s="24"/>
      <c r="L86" s="24"/>
      <c r="M86" s="24"/>
      <c r="N86" s="24"/>
      <c r="O86" s="24"/>
      <c r="P86" s="24"/>
      <c r="Q86" s="24"/>
      <c r="R86" s="24"/>
      <c r="S86" s="25"/>
    </row>
    <row r="87" spans="1:22" x14ac:dyDescent="0.2">
      <c r="A87" s="15" t="s">
        <v>6</v>
      </c>
      <c r="B87" s="62">
        <f t="shared" si="25"/>
        <v>1721.5</v>
      </c>
      <c r="C87" s="62">
        <f t="shared" si="26"/>
        <v>1688</v>
      </c>
      <c r="D87" s="16">
        <f t="shared" si="27"/>
        <v>-33.5</v>
      </c>
      <c r="E87" s="17">
        <f t="shared" si="24"/>
        <v>-1.9459773453383677E-2</v>
      </c>
      <c r="F87" s="11"/>
      <c r="G87" s="11"/>
      <c r="H87" s="11"/>
      <c r="I87" s="57"/>
      <c r="J87" s="56"/>
      <c r="K87" s="24"/>
      <c r="L87" s="24"/>
      <c r="M87" s="24"/>
      <c r="N87" s="24"/>
      <c r="O87" s="24"/>
      <c r="P87" s="24"/>
      <c r="Q87" s="24"/>
      <c r="R87" s="24"/>
      <c r="S87" s="25"/>
    </row>
    <row r="88" spans="1:22" ht="12" thickBot="1" x14ac:dyDescent="0.25">
      <c r="A88" s="15"/>
      <c r="B88" s="16"/>
      <c r="C88" s="16"/>
      <c r="D88" s="16"/>
      <c r="E88" s="17"/>
      <c r="F88" s="11"/>
      <c r="G88" s="11"/>
      <c r="H88" s="11"/>
      <c r="I88" s="56"/>
      <c r="J88" s="56"/>
      <c r="K88" s="24"/>
      <c r="L88" s="24"/>
      <c r="M88" s="24"/>
      <c r="N88" s="24"/>
      <c r="O88" s="24"/>
      <c r="P88" s="24"/>
      <c r="Q88" s="24"/>
      <c r="R88" s="24"/>
      <c r="S88" s="25"/>
    </row>
    <row r="89" spans="1:22" ht="12" thickBot="1" x14ac:dyDescent="0.25">
      <c r="A89" s="43" t="s">
        <v>11</v>
      </c>
      <c r="B89" s="44">
        <f>(B25+G25+K25+P25+B47+G47+K47+P47+B69+G69+K69+P69)/12</f>
        <v>30171.333333333332</v>
      </c>
      <c r="C89" s="44">
        <f>(C25+H25+L25+Q25+C47+H47+L47+Q47+C69+H69+L69+Q69)/12</f>
        <v>22877.333333333332</v>
      </c>
      <c r="D89" s="44">
        <f>C89-B89</f>
        <v>-7294</v>
      </c>
      <c r="E89" s="45">
        <f>D89/B89</f>
        <v>-0.24175265704752857</v>
      </c>
      <c r="F89" s="46"/>
      <c r="G89" s="46"/>
      <c r="H89" s="47"/>
      <c r="I89" s="59"/>
      <c r="J89" s="59"/>
      <c r="K89" s="48"/>
      <c r="L89" s="48"/>
      <c r="M89" s="48"/>
      <c r="N89" s="48"/>
      <c r="O89" s="48"/>
      <c r="P89" s="48"/>
      <c r="Q89" s="48"/>
      <c r="R89" s="49"/>
      <c r="S89" s="49"/>
    </row>
    <row r="90" spans="1:22" ht="12.75" customHeight="1" x14ac:dyDescent="0.2">
      <c r="A90" s="24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1:22" ht="12.75" customHeight="1" x14ac:dyDescent="0.2">
      <c r="A91" s="1"/>
      <c r="B91" s="2"/>
      <c r="C91" s="2"/>
      <c r="D91" s="2"/>
      <c r="E91" s="2"/>
      <c r="F91" s="2"/>
      <c r="G91" s="68"/>
      <c r="H91" s="68"/>
      <c r="I91" s="2"/>
      <c r="J91" s="2"/>
      <c r="K91" s="2"/>
      <c r="L91" s="41"/>
      <c r="M91" s="41"/>
      <c r="N91" s="41"/>
      <c r="O91" s="41"/>
      <c r="P91" s="41"/>
      <c r="Q91" s="39"/>
      <c r="R91" s="39"/>
      <c r="S91" s="24"/>
    </row>
    <row r="92" spans="1:22" ht="12.75" customHeight="1" x14ac:dyDescent="0.2">
      <c r="A92" s="1"/>
      <c r="B92" s="40"/>
      <c r="C92" s="40"/>
      <c r="D92" s="40"/>
      <c r="E92" s="32"/>
      <c r="F92" s="32"/>
      <c r="G92" s="32"/>
      <c r="H92" s="32"/>
      <c r="I92" s="32"/>
      <c r="J92" s="32"/>
    </row>
    <row r="93" spans="1:22" ht="12.75" customHeight="1" x14ac:dyDescent="0.2">
      <c r="B93" s="2"/>
      <c r="C93" s="2"/>
      <c r="D93" s="2"/>
      <c r="E93" s="2"/>
      <c r="S93" s="34"/>
      <c r="T93" s="34"/>
    </row>
    <row r="94" spans="1:22" ht="12.75" customHeight="1" x14ac:dyDescent="0.2">
      <c r="B94" s="2"/>
      <c r="C94" s="2"/>
      <c r="D94" s="2"/>
      <c r="E94" s="2"/>
      <c r="F94" s="2"/>
      <c r="G94" s="68"/>
      <c r="H94" s="68"/>
      <c r="I94" s="2"/>
      <c r="J94" s="2"/>
      <c r="K94" s="2"/>
      <c r="L94" s="66"/>
      <c r="M94" s="66"/>
      <c r="N94" s="66"/>
      <c r="O94" s="66"/>
      <c r="P94" s="66"/>
      <c r="Q94" s="37"/>
      <c r="S94" s="36"/>
      <c r="T94" s="36"/>
    </row>
    <row r="95" spans="1:22" x14ac:dyDescent="0.2">
      <c r="B95" s="68"/>
      <c r="C95" s="68"/>
      <c r="D95" s="68"/>
      <c r="E95" s="68"/>
    </row>
    <row r="98" spans="13:13" x14ac:dyDescent="0.2">
      <c r="M98" s="20" t="s">
        <v>23</v>
      </c>
    </row>
  </sheetData>
  <mergeCells count="10">
    <mergeCell ref="D95:E95"/>
    <mergeCell ref="B95:C95"/>
    <mergeCell ref="B71:E71"/>
    <mergeCell ref="L94:P94"/>
    <mergeCell ref="B90:S90"/>
    <mergeCell ref="G91:H91"/>
    <mergeCell ref="G94:H94"/>
    <mergeCell ref="B7:C7"/>
    <mergeCell ref="D11:D12"/>
    <mergeCell ref="E11:E12"/>
  </mergeCells>
  <phoneticPr fontId="0" type="noConversion"/>
  <pageMargins left="0.22" right="0.28000000000000003" top="0.28000000000000003" bottom="0" header="0.43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2022-07-26T06:32:09Z</cp:lastPrinted>
  <dcterms:created xsi:type="dcterms:W3CDTF">2003-01-14T10:59:26Z</dcterms:created>
  <dcterms:modified xsi:type="dcterms:W3CDTF">2022-07-26T06:32:16Z</dcterms:modified>
</cp:coreProperties>
</file>